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ren.falcon\Desktop\SGC\SGC\2025\Tableros de indicadores 2025\"/>
    </mc:Choice>
  </mc:AlternateContent>
  <xr:revisionPtr revIDLastSave="0" documentId="13_ncr:1_{DDAA439D-1AB6-4AB1-9147-CE15F233ECE0}" xr6:coauthVersionLast="47" xr6:coauthVersionMax="47" xr10:uidLastSave="{00000000-0000-0000-0000-000000000000}"/>
  <bookViews>
    <workbookView xWindow="-110" yWindow="-110" windowWidth="19420" windowHeight="11500" tabRatio="689" xr2:uid="{00000000-000D-0000-FFFF-FFFF00000000}"/>
  </bookViews>
  <sheets>
    <sheet name="PANEL DE CONTROL DISTRITAL" sheetId="14" r:id="rId1"/>
    <sheet name="030151" sheetId="29" r:id="rId2"/>
    <sheet name="030152" sheetId="70" r:id="rId3"/>
    <sheet name="030153" sheetId="71" r:id="rId4"/>
    <sheet name="030154" sheetId="72" r:id="rId5"/>
    <sheet name="030155" sheetId="82" r:id="rId6"/>
    <sheet name="030156" sheetId="83" r:id="rId7"/>
    <sheet name="030157" sheetId="79" r:id="rId8"/>
    <sheet name="030251" sheetId="74" r:id="rId9"/>
    <sheet name="030252" sheetId="75" r:id="rId10"/>
  </sheets>
  <definedNames>
    <definedName name="_xlnm.Print_Titles" localSheetId="1">'030151'!$1:$4</definedName>
    <definedName name="_xlnm.Print_Titles" localSheetId="2">'030152'!$1:$4</definedName>
    <definedName name="_xlnm.Print_Titles" localSheetId="3">'030153'!$1:$4</definedName>
    <definedName name="_xlnm.Print_Titles" localSheetId="4">'030154'!$1:$4</definedName>
    <definedName name="_xlnm.Print_Titles" localSheetId="5">'030155'!$1:$4</definedName>
    <definedName name="_xlnm.Print_Titles" localSheetId="6">'030156'!$1:$4</definedName>
    <definedName name="_xlnm.Print_Titles" localSheetId="7">'030157'!$1:$4</definedName>
    <definedName name="_xlnm.Print_Titles" localSheetId="8">'030251'!$1:$4</definedName>
    <definedName name="_xlnm.Print_Titles" localSheetId="9">'030252'!$1:$4</definedName>
    <definedName name="_xlnm.Print_Titles" localSheetId="0">'PANEL DE CONTROL DISTRITAL'!$1:$4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10" i="29" l="1"/>
  <c r="BP10" i="79"/>
  <c r="BP10" i="82"/>
  <c r="BP10" i="83"/>
  <c r="BB9" i="75" l="1"/>
  <c r="BC9" i="75"/>
  <c r="BD9" i="75"/>
  <c r="BE9" i="75"/>
  <c r="BF9" i="75"/>
  <c r="BG9" i="75"/>
  <c r="BH9" i="75"/>
  <c r="BI9" i="75"/>
  <c r="BJ9" i="75"/>
  <c r="BK9" i="75"/>
  <c r="BL9" i="75"/>
  <c r="BM9" i="75"/>
  <c r="BN9" i="75"/>
  <c r="BO9" i="75"/>
  <c r="BB9" i="74"/>
  <c r="BC9" i="74"/>
  <c r="BD9" i="74"/>
  <c r="BE9" i="74"/>
  <c r="BF9" i="74"/>
  <c r="BG9" i="74"/>
  <c r="BH9" i="74"/>
  <c r="BI9" i="74"/>
  <c r="BJ9" i="74"/>
  <c r="BK9" i="74"/>
  <c r="BL9" i="74"/>
  <c r="BM9" i="74"/>
  <c r="BN9" i="74"/>
  <c r="BO9" i="74"/>
  <c r="BB9" i="79"/>
  <c r="BC9" i="79"/>
  <c r="BD9" i="79"/>
  <c r="BE9" i="79"/>
  <c r="BF9" i="79"/>
  <c r="BG9" i="79"/>
  <c r="BH9" i="79"/>
  <c r="BI9" i="79"/>
  <c r="BJ9" i="79"/>
  <c r="BK9" i="79"/>
  <c r="BL9" i="79"/>
  <c r="BM9" i="79"/>
  <c r="BN9" i="79"/>
  <c r="BO9" i="79"/>
  <c r="BB9" i="83"/>
  <c r="BC9" i="83"/>
  <c r="BD9" i="83"/>
  <c r="BE9" i="83"/>
  <c r="BF9" i="83"/>
  <c r="BG9" i="83"/>
  <c r="BH9" i="83"/>
  <c r="BI9" i="83"/>
  <c r="BJ9" i="83"/>
  <c r="BK9" i="83"/>
  <c r="BL9" i="83"/>
  <c r="BM9" i="83"/>
  <c r="BN9" i="83"/>
  <c r="BO9" i="83"/>
  <c r="BM9" i="82"/>
  <c r="BN9" i="82"/>
  <c r="BO9" i="82"/>
  <c r="BB9" i="82"/>
  <c r="BC9" i="82"/>
  <c r="BD9" i="82"/>
  <c r="BE9" i="82"/>
  <c r="BF9" i="82"/>
  <c r="BG9" i="82"/>
  <c r="BH9" i="82"/>
  <c r="BI9" i="82"/>
  <c r="BJ9" i="82"/>
  <c r="BK9" i="82"/>
  <c r="BL9" i="82"/>
  <c r="BB9" i="72"/>
  <c r="BC9" i="72"/>
  <c r="BD9" i="72"/>
  <c r="BE9" i="72"/>
  <c r="BF9" i="72"/>
  <c r="BG9" i="72"/>
  <c r="BH9" i="72"/>
  <c r="BI9" i="72"/>
  <c r="BJ9" i="72"/>
  <c r="BK9" i="72"/>
  <c r="BL9" i="72"/>
  <c r="BM9" i="72"/>
  <c r="BN9" i="72"/>
  <c r="BO9" i="72"/>
  <c r="BB9" i="71"/>
  <c r="BC9" i="71"/>
  <c r="BD9" i="71"/>
  <c r="BE9" i="71"/>
  <c r="BF9" i="71"/>
  <c r="BG9" i="71"/>
  <c r="BH9" i="71"/>
  <c r="BI9" i="71"/>
  <c r="BJ9" i="71"/>
  <c r="BK9" i="71"/>
  <c r="BL9" i="71"/>
  <c r="BM9" i="71"/>
  <c r="BN9" i="71"/>
  <c r="BO9" i="71"/>
  <c r="BB9" i="70"/>
  <c r="BC9" i="70"/>
  <c r="BD9" i="70"/>
  <c r="BE9" i="70"/>
  <c r="BF9" i="70"/>
  <c r="BG9" i="70"/>
  <c r="BH9" i="70"/>
  <c r="BI9" i="70"/>
  <c r="BJ9" i="70"/>
  <c r="BK9" i="70"/>
  <c r="BL9" i="70"/>
  <c r="BM9" i="70"/>
  <c r="BN9" i="70"/>
  <c r="BO9" i="70"/>
  <c r="W9" i="75" l="1"/>
  <c r="X9" i="75"/>
  <c r="Y9" i="75"/>
  <c r="Z9" i="75"/>
  <c r="AA9" i="75"/>
  <c r="AB9" i="75"/>
  <c r="AC9" i="75"/>
  <c r="AD9" i="75"/>
  <c r="AE9" i="75"/>
  <c r="AF9" i="75"/>
  <c r="AG9" i="75"/>
  <c r="AH9" i="75"/>
  <c r="AI9" i="75"/>
  <c r="AJ9" i="75"/>
  <c r="AK9" i="75"/>
  <c r="AL9" i="75"/>
  <c r="AM9" i="75"/>
  <c r="AN9" i="75"/>
  <c r="AO9" i="75"/>
  <c r="AP9" i="75"/>
  <c r="AQ9" i="75"/>
  <c r="AR9" i="75"/>
  <c r="AS9" i="75"/>
  <c r="AT9" i="75"/>
  <c r="AU9" i="75"/>
  <c r="AV9" i="75"/>
  <c r="AW9" i="75"/>
  <c r="AX9" i="75"/>
  <c r="AY9" i="75"/>
  <c r="AZ9" i="75"/>
  <c r="BA9" i="75"/>
  <c r="W9" i="74"/>
  <c r="X9" i="74"/>
  <c r="Y9" i="74"/>
  <c r="Z9" i="74"/>
  <c r="AA9" i="74"/>
  <c r="AB9" i="74"/>
  <c r="AC9" i="74"/>
  <c r="AD9" i="74"/>
  <c r="AE9" i="74"/>
  <c r="AF9" i="74"/>
  <c r="AG9" i="74"/>
  <c r="AH9" i="74"/>
  <c r="AI9" i="74"/>
  <c r="AJ9" i="74"/>
  <c r="AK9" i="74"/>
  <c r="AL9" i="74"/>
  <c r="AM9" i="74"/>
  <c r="AN9" i="74"/>
  <c r="AO9" i="74"/>
  <c r="AP9" i="74"/>
  <c r="AQ9" i="74"/>
  <c r="AR9" i="74"/>
  <c r="AS9" i="74"/>
  <c r="AT9" i="74"/>
  <c r="AU9" i="74"/>
  <c r="AV9" i="74"/>
  <c r="AW9" i="74"/>
  <c r="AX9" i="74"/>
  <c r="AY9" i="74"/>
  <c r="AZ9" i="74"/>
  <c r="BA9" i="74"/>
  <c r="X9" i="79"/>
  <c r="Y9" i="79"/>
  <c r="Z9" i="79"/>
  <c r="AA9" i="79"/>
  <c r="AB9" i="79"/>
  <c r="AC9" i="79"/>
  <c r="AD9" i="79"/>
  <c r="AE9" i="79"/>
  <c r="AF9" i="79"/>
  <c r="AG9" i="79"/>
  <c r="AH9" i="79"/>
  <c r="AI9" i="79"/>
  <c r="AJ9" i="79"/>
  <c r="AK9" i="79"/>
  <c r="AL9" i="79"/>
  <c r="AM9" i="79"/>
  <c r="AN9" i="79"/>
  <c r="AO9" i="79"/>
  <c r="AP9" i="79"/>
  <c r="AQ9" i="79"/>
  <c r="AR9" i="79"/>
  <c r="AS9" i="79"/>
  <c r="AT9" i="79"/>
  <c r="AU9" i="79"/>
  <c r="AV9" i="79"/>
  <c r="AW9" i="79"/>
  <c r="AX9" i="79"/>
  <c r="AY9" i="79"/>
  <c r="AZ9" i="79"/>
  <c r="BA9" i="79"/>
  <c r="X9" i="83"/>
  <c r="Y9" i="83"/>
  <c r="Z9" i="83"/>
  <c r="AA9" i="83"/>
  <c r="AB9" i="83"/>
  <c r="AC9" i="83"/>
  <c r="AD9" i="83"/>
  <c r="AE9" i="83"/>
  <c r="AF9" i="83"/>
  <c r="AG9" i="83"/>
  <c r="AH9" i="83"/>
  <c r="AI9" i="83"/>
  <c r="AJ9" i="83"/>
  <c r="AK9" i="83"/>
  <c r="AL9" i="83"/>
  <c r="AM9" i="83"/>
  <c r="AN9" i="83"/>
  <c r="AO9" i="83"/>
  <c r="AP9" i="83"/>
  <c r="AQ9" i="83"/>
  <c r="AR9" i="83"/>
  <c r="AS9" i="83"/>
  <c r="AT9" i="83"/>
  <c r="AU9" i="83"/>
  <c r="AV9" i="83"/>
  <c r="AW9" i="83"/>
  <c r="AX9" i="83"/>
  <c r="AY9" i="83"/>
  <c r="AZ9" i="83"/>
  <c r="BA9" i="83"/>
  <c r="X9" i="82"/>
  <c r="Y9" i="82"/>
  <c r="Z9" i="82"/>
  <c r="AA9" i="82"/>
  <c r="AB9" i="82"/>
  <c r="AC9" i="82"/>
  <c r="AD9" i="82"/>
  <c r="AE9" i="82"/>
  <c r="AF9" i="82"/>
  <c r="AG9" i="82"/>
  <c r="AH9" i="82"/>
  <c r="AI9" i="82"/>
  <c r="AJ9" i="82"/>
  <c r="AK9" i="82"/>
  <c r="AL9" i="82"/>
  <c r="AM9" i="82"/>
  <c r="AN9" i="82"/>
  <c r="AO9" i="82"/>
  <c r="AP9" i="82"/>
  <c r="AQ9" i="82"/>
  <c r="AR9" i="82"/>
  <c r="AS9" i="82"/>
  <c r="AT9" i="82"/>
  <c r="AU9" i="82"/>
  <c r="AV9" i="82"/>
  <c r="AW9" i="82"/>
  <c r="AX9" i="82"/>
  <c r="AY9" i="82"/>
  <c r="AZ9" i="82"/>
  <c r="BA9" i="82"/>
  <c r="X9" i="72"/>
  <c r="Y9" i="72"/>
  <c r="Z9" i="72"/>
  <c r="AA9" i="72"/>
  <c r="AB9" i="72"/>
  <c r="AC9" i="72"/>
  <c r="AD9" i="72"/>
  <c r="AE9" i="72"/>
  <c r="AF9" i="72"/>
  <c r="AG9" i="72"/>
  <c r="AH9" i="72"/>
  <c r="AI9" i="72"/>
  <c r="AJ9" i="72"/>
  <c r="AK9" i="72"/>
  <c r="AL9" i="72"/>
  <c r="AM9" i="72"/>
  <c r="AN9" i="72"/>
  <c r="AO9" i="72"/>
  <c r="AP9" i="72"/>
  <c r="AQ9" i="72"/>
  <c r="AR9" i="72"/>
  <c r="AS9" i="72"/>
  <c r="AT9" i="72"/>
  <c r="AU9" i="72"/>
  <c r="AV9" i="72"/>
  <c r="AW9" i="72"/>
  <c r="AX9" i="72"/>
  <c r="AY9" i="72"/>
  <c r="AZ9" i="72"/>
  <c r="BA9" i="72"/>
  <c r="BA9" i="71"/>
  <c r="AP9" i="71"/>
  <c r="AQ9" i="71"/>
  <c r="AR9" i="71"/>
  <c r="AS9" i="71"/>
  <c r="AT9" i="71"/>
  <c r="AU9" i="71"/>
  <c r="AV9" i="71"/>
  <c r="AW9" i="71"/>
  <c r="AX9" i="71"/>
  <c r="AY9" i="71"/>
  <c r="AZ9" i="71"/>
  <c r="X9" i="71"/>
  <c r="Y9" i="71"/>
  <c r="Z9" i="71"/>
  <c r="AA9" i="71"/>
  <c r="AB9" i="71"/>
  <c r="AC9" i="71"/>
  <c r="AD9" i="71"/>
  <c r="AE9" i="71"/>
  <c r="AF9" i="71"/>
  <c r="AG9" i="71"/>
  <c r="AH9" i="71"/>
  <c r="AI9" i="71"/>
  <c r="AJ9" i="71"/>
  <c r="AK9" i="71"/>
  <c r="AL9" i="71"/>
  <c r="AM9" i="71"/>
  <c r="AN9" i="71"/>
  <c r="AO9" i="71"/>
  <c r="AZ9" i="70"/>
  <c r="BA9" i="70"/>
  <c r="AU9" i="70"/>
  <c r="AV9" i="70"/>
  <c r="AW9" i="70"/>
  <c r="AX9" i="70"/>
  <c r="AY9" i="70"/>
  <c r="AO9" i="70"/>
  <c r="AP9" i="70"/>
  <c r="AQ9" i="70"/>
  <c r="AR9" i="70"/>
  <c r="AS9" i="70"/>
  <c r="AT9" i="70"/>
  <c r="AC9" i="70"/>
  <c r="AD9" i="70"/>
  <c r="AE9" i="70"/>
  <c r="AF9" i="70"/>
  <c r="AG9" i="70"/>
  <c r="AH9" i="70"/>
  <c r="AI9" i="70"/>
  <c r="AJ9" i="70"/>
  <c r="AK9" i="70"/>
  <c r="AL9" i="70"/>
  <c r="AM9" i="70"/>
  <c r="AN9" i="70"/>
  <c r="AB9" i="70"/>
  <c r="X9" i="70"/>
  <c r="Y9" i="70"/>
  <c r="Z9" i="70"/>
  <c r="AA9" i="70"/>
  <c r="BP16" i="75"/>
  <c r="BP16" i="74"/>
  <c r="BP16" i="79"/>
  <c r="BP16" i="83"/>
  <c r="BP16" i="82"/>
  <c r="BP16" i="72"/>
  <c r="BP16" i="71"/>
  <c r="BP16" i="70"/>
  <c r="BP16" i="29"/>
  <c r="I7" i="83"/>
  <c r="I7" i="82"/>
  <c r="I7" i="72"/>
  <c r="I7" i="71"/>
  <c r="I7" i="70"/>
  <c r="A1" i="70"/>
  <c r="K15" i="14" l="1"/>
  <c r="I7" i="79"/>
  <c r="I7" i="75"/>
  <c r="I7" i="74"/>
  <c r="H26" i="83"/>
  <c r="BP25" i="83"/>
  <c r="H25" i="83"/>
  <c r="G25" i="83"/>
  <c r="F25" i="83"/>
  <c r="E25" i="83"/>
  <c r="D25" i="83"/>
  <c r="C25" i="83"/>
  <c r="B25" i="83"/>
  <c r="A25" i="83"/>
  <c r="H23" i="83"/>
  <c r="BP22" i="83"/>
  <c r="H22" i="83"/>
  <c r="G22" i="83"/>
  <c r="F22" i="83"/>
  <c r="E22" i="83"/>
  <c r="D22" i="83"/>
  <c r="C22" i="83"/>
  <c r="B22" i="83"/>
  <c r="A22" i="83"/>
  <c r="H20" i="83"/>
  <c r="BP19" i="83"/>
  <c r="H19" i="83"/>
  <c r="G19" i="83"/>
  <c r="F19" i="83"/>
  <c r="E19" i="83"/>
  <c r="D19" i="83"/>
  <c r="C19" i="83"/>
  <c r="B19" i="83"/>
  <c r="A19" i="83"/>
  <c r="H17" i="83"/>
  <c r="H16" i="83"/>
  <c r="G16" i="83"/>
  <c r="F16" i="83"/>
  <c r="E16" i="83"/>
  <c r="D16" i="83"/>
  <c r="C16" i="83"/>
  <c r="B16" i="83"/>
  <c r="A16" i="83"/>
  <c r="H14" i="83"/>
  <c r="BP13" i="83"/>
  <c r="H13" i="83"/>
  <c r="G13" i="83"/>
  <c r="F13" i="83"/>
  <c r="E13" i="83"/>
  <c r="D13" i="83"/>
  <c r="C13" i="83"/>
  <c r="B13" i="83"/>
  <c r="A13" i="83"/>
  <c r="H11" i="83"/>
  <c r="H10" i="83"/>
  <c r="G10" i="83"/>
  <c r="F10" i="83"/>
  <c r="E10" i="83"/>
  <c r="D10" i="83"/>
  <c r="C10" i="83"/>
  <c r="B10" i="83"/>
  <c r="A10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E7" i="83"/>
  <c r="B7" i="83"/>
  <c r="B6" i="83"/>
  <c r="A6" i="83"/>
  <c r="A1" i="83"/>
  <c r="H26" i="82"/>
  <c r="BP25" i="82"/>
  <c r="H25" i="82"/>
  <c r="G25" i="82"/>
  <c r="F25" i="82"/>
  <c r="E25" i="82"/>
  <c r="D25" i="82"/>
  <c r="C25" i="82"/>
  <c r="B25" i="82"/>
  <c r="A25" i="82"/>
  <c r="H23" i="82"/>
  <c r="BP22" i="82"/>
  <c r="H22" i="82"/>
  <c r="G22" i="82"/>
  <c r="F22" i="82"/>
  <c r="E22" i="82"/>
  <c r="D22" i="82"/>
  <c r="C22" i="82"/>
  <c r="B22" i="82"/>
  <c r="A22" i="82"/>
  <c r="H20" i="82"/>
  <c r="BP19" i="82"/>
  <c r="H19" i="82"/>
  <c r="G19" i="82"/>
  <c r="F19" i="82"/>
  <c r="E19" i="82"/>
  <c r="D19" i="82"/>
  <c r="C19" i="82"/>
  <c r="B19" i="82"/>
  <c r="A19" i="82"/>
  <c r="H17" i="82"/>
  <c r="H16" i="82"/>
  <c r="G16" i="82"/>
  <c r="F16" i="82"/>
  <c r="E16" i="82"/>
  <c r="D16" i="82"/>
  <c r="C16" i="82"/>
  <c r="B16" i="82"/>
  <c r="A16" i="82"/>
  <c r="H14" i="82"/>
  <c r="BP13" i="82"/>
  <c r="H13" i="82"/>
  <c r="G13" i="82"/>
  <c r="F13" i="82"/>
  <c r="E13" i="82"/>
  <c r="D13" i="82"/>
  <c r="C13" i="82"/>
  <c r="B13" i="82"/>
  <c r="A13" i="82"/>
  <c r="H11" i="82"/>
  <c r="H10" i="82"/>
  <c r="G10" i="82"/>
  <c r="F10" i="82"/>
  <c r="E10" i="82"/>
  <c r="D10" i="82"/>
  <c r="C10" i="82"/>
  <c r="B10" i="82"/>
  <c r="A10" i="82"/>
  <c r="W9" i="82"/>
  <c r="V9" i="82"/>
  <c r="U9" i="82"/>
  <c r="T9" i="82"/>
  <c r="S9" i="82"/>
  <c r="R9" i="82"/>
  <c r="Q9" i="82"/>
  <c r="P9" i="82"/>
  <c r="O9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E7" i="82"/>
  <c r="B7" i="82"/>
  <c r="B6" i="82"/>
  <c r="A6" i="82"/>
  <c r="A1" i="82"/>
  <c r="BP19" i="79"/>
  <c r="BP22" i="70"/>
  <c r="BP22" i="29"/>
  <c r="A6" i="70"/>
  <c r="B6" i="70"/>
  <c r="B7" i="70"/>
  <c r="E7" i="70"/>
  <c r="B9" i="70"/>
  <c r="C9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R9" i="70"/>
  <c r="S9" i="70"/>
  <c r="T9" i="70"/>
  <c r="U9" i="70"/>
  <c r="V9" i="70"/>
  <c r="W9" i="70"/>
  <c r="A10" i="70"/>
  <c r="B10" i="70"/>
  <c r="C10" i="70"/>
  <c r="D10" i="70"/>
  <c r="E10" i="70"/>
  <c r="F10" i="70"/>
  <c r="G10" i="70"/>
  <c r="H10" i="70"/>
  <c r="BP10" i="70"/>
  <c r="H11" i="70"/>
  <c r="A13" i="70"/>
  <c r="B13" i="70"/>
  <c r="C13" i="70"/>
  <c r="D13" i="70"/>
  <c r="E13" i="70"/>
  <c r="F13" i="70"/>
  <c r="G13" i="70"/>
  <c r="H13" i="70"/>
  <c r="BP13" i="70"/>
  <c r="H14" i="70"/>
  <c r="A16" i="70"/>
  <c r="B16" i="70"/>
  <c r="C16" i="70"/>
  <c r="D16" i="70"/>
  <c r="E16" i="70"/>
  <c r="F16" i="70"/>
  <c r="G16" i="70"/>
  <c r="H16" i="70"/>
  <c r="H17" i="70"/>
  <c r="A19" i="70"/>
  <c r="B19" i="70"/>
  <c r="C19" i="70"/>
  <c r="D19" i="70"/>
  <c r="E19" i="70"/>
  <c r="F19" i="70"/>
  <c r="G19" i="70"/>
  <c r="H19" i="70"/>
  <c r="BP19" i="70"/>
  <c r="H20" i="70"/>
  <c r="A22" i="70"/>
  <c r="B22" i="70"/>
  <c r="C22" i="70"/>
  <c r="D22" i="70"/>
  <c r="E22" i="70"/>
  <c r="F22" i="70"/>
  <c r="G22" i="70"/>
  <c r="H22" i="70"/>
  <c r="H23" i="70"/>
  <c r="A25" i="70"/>
  <c r="B25" i="70"/>
  <c r="C25" i="70"/>
  <c r="D25" i="70"/>
  <c r="E25" i="70"/>
  <c r="F25" i="70"/>
  <c r="G25" i="70"/>
  <c r="H25" i="70"/>
  <c r="BP25" i="70"/>
  <c r="H26" i="70"/>
  <c r="I7" i="29"/>
  <c r="H26" i="79" l="1"/>
  <c r="BP25" i="79"/>
  <c r="H25" i="79"/>
  <c r="G25" i="79"/>
  <c r="F25" i="79"/>
  <c r="E25" i="79"/>
  <c r="D25" i="79"/>
  <c r="C25" i="79"/>
  <c r="B25" i="79"/>
  <c r="A25" i="79"/>
  <c r="H23" i="79"/>
  <c r="BP22" i="79"/>
  <c r="H22" i="79"/>
  <c r="G22" i="79"/>
  <c r="F22" i="79"/>
  <c r="E22" i="79"/>
  <c r="D22" i="79"/>
  <c r="C22" i="79"/>
  <c r="B22" i="79"/>
  <c r="A22" i="79"/>
  <c r="H20" i="79"/>
  <c r="H19" i="79"/>
  <c r="G19" i="79"/>
  <c r="F19" i="79"/>
  <c r="E19" i="79"/>
  <c r="D19" i="79"/>
  <c r="C19" i="79"/>
  <c r="B19" i="79"/>
  <c r="A19" i="79"/>
  <c r="H17" i="79"/>
  <c r="H16" i="79"/>
  <c r="G16" i="79"/>
  <c r="F16" i="79"/>
  <c r="E16" i="79"/>
  <c r="D16" i="79"/>
  <c r="C16" i="79"/>
  <c r="B16" i="79"/>
  <c r="A16" i="79"/>
  <c r="H14" i="79"/>
  <c r="BP13" i="79"/>
  <c r="H13" i="79"/>
  <c r="G13" i="79"/>
  <c r="F13" i="79"/>
  <c r="E13" i="79"/>
  <c r="D13" i="79"/>
  <c r="C13" i="79"/>
  <c r="B13" i="79"/>
  <c r="A13" i="79"/>
  <c r="H11" i="79"/>
  <c r="H10" i="79"/>
  <c r="G10" i="79"/>
  <c r="F10" i="79"/>
  <c r="E10" i="79"/>
  <c r="D10" i="79"/>
  <c r="C10" i="79"/>
  <c r="B10" i="79"/>
  <c r="A10" i="79"/>
  <c r="W9" i="79"/>
  <c r="V9" i="79"/>
  <c r="U9" i="79"/>
  <c r="T9" i="79"/>
  <c r="S9" i="79"/>
  <c r="R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E7" i="79"/>
  <c r="B7" i="79"/>
  <c r="B6" i="79"/>
  <c r="A6" i="79"/>
  <c r="H26" i="75"/>
  <c r="BP25" i="75"/>
  <c r="H25" i="75"/>
  <c r="G25" i="75"/>
  <c r="F25" i="75"/>
  <c r="E25" i="75"/>
  <c r="D25" i="75"/>
  <c r="C25" i="75"/>
  <c r="B25" i="75"/>
  <c r="A25" i="75"/>
  <c r="H23" i="75"/>
  <c r="BP22" i="75"/>
  <c r="H22" i="75"/>
  <c r="G22" i="75"/>
  <c r="F22" i="75"/>
  <c r="E22" i="75"/>
  <c r="D22" i="75"/>
  <c r="C22" i="75"/>
  <c r="B22" i="75"/>
  <c r="A22" i="75"/>
  <c r="H20" i="75"/>
  <c r="BP19" i="75"/>
  <c r="H19" i="75"/>
  <c r="G19" i="75"/>
  <c r="F19" i="75"/>
  <c r="E19" i="75"/>
  <c r="D19" i="75"/>
  <c r="C19" i="75"/>
  <c r="B19" i="75"/>
  <c r="A19" i="75"/>
  <c r="H17" i="75"/>
  <c r="H16" i="75"/>
  <c r="G16" i="75"/>
  <c r="F16" i="75"/>
  <c r="E16" i="75"/>
  <c r="D16" i="75"/>
  <c r="C16" i="75"/>
  <c r="B16" i="75"/>
  <c r="A16" i="75"/>
  <c r="H14" i="75"/>
  <c r="BP13" i="75"/>
  <c r="H13" i="75"/>
  <c r="G13" i="75"/>
  <c r="F13" i="75"/>
  <c r="E13" i="75"/>
  <c r="D13" i="75"/>
  <c r="C13" i="75"/>
  <c r="B13" i="75"/>
  <c r="A13" i="75"/>
  <c r="H11" i="75"/>
  <c r="BP10" i="75"/>
  <c r="H10" i="75"/>
  <c r="G10" i="75"/>
  <c r="F10" i="75"/>
  <c r="E10" i="75"/>
  <c r="D10" i="75"/>
  <c r="C10" i="75"/>
  <c r="B10" i="75"/>
  <c r="A10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E7" i="75"/>
  <c r="B7" i="75"/>
  <c r="B6" i="75"/>
  <c r="A6" i="75"/>
  <c r="H26" i="74"/>
  <c r="BP25" i="74"/>
  <c r="H25" i="74"/>
  <c r="G25" i="74"/>
  <c r="F25" i="74"/>
  <c r="E25" i="74"/>
  <c r="D25" i="74"/>
  <c r="C25" i="74"/>
  <c r="B25" i="74"/>
  <c r="A25" i="74"/>
  <c r="H23" i="74"/>
  <c r="BP22" i="74"/>
  <c r="H22" i="74"/>
  <c r="G22" i="74"/>
  <c r="F22" i="74"/>
  <c r="E22" i="74"/>
  <c r="D22" i="74"/>
  <c r="C22" i="74"/>
  <c r="B22" i="74"/>
  <c r="A22" i="74"/>
  <c r="H20" i="74"/>
  <c r="BP19" i="74"/>
  <c r="H19" i="74"/>
  <c r="G19" i="74"/>
  <c r="F19" i="74"/>
  <c r="E19" i="74"/>
  <c r="D19" i="74"/>
  <c r="C19" i="74"/>
  <c r="B19" i="74"/>
  <c r="A19" i="74"/>
  <c r="H17" i="74"/>
  <c r="H16" i="74"/>
  <c r="G16" i="74"/>
  <c r="F16" i="74"/>
  <c r="E16" i="74"/>
  <c r="D16" i="74"/>
  <c r="C16" i="74"/>
  <c r="B16" i="74"/>
  <c r="A16" i="74"/>
  <c r="H14" i="74"/>
  <c r="BP13" i="74"/>
  <c r="H13" i="74"/>
  <c r="G13" i="74"/>
  <c r="F13" i="74"/>
  <c r="E13" i="74"/>
  <c r="D13" i="74"/>
  <c r="C13" i="74"/>
  <c r="B13" i="74"/>
  <c r="A13" i="74"/>
  <c r="H11" i="74"/>
  <c r="BP10" i="74"/>
  <c r="H10" i="74"/>
  <c r="G10" i="74"/>
  <c r="F10" i="74"/>
  <c r="E10" i="74"/>
  <c r="D10" i="74"/>
  <c r="C10" i="74"/>
  <c r="B10" i="74"/>
  <c r="A10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D9" i="74"/>
  <c r="C9" i="74"/>
  <c r="B9" i="74"/>
  <c r="E7" i="74"/>
  <c r="B7" i="74"/>
  <c r="B6" i="74"/>
  <c r="A6" i="74"/>
  <c r="H26" i="72"/>
  <c r="BP25" i="72"/>
  <c r="H25" i="72"/>
  <c r="G25" i="72"/>
  <c r="F25" i="72"/>
  <c r="E25" i="72"/>
  <c r="D25" i="72"/>
  <c r="C25" i="72"/>
  <c r="B25" i="72"/>
  <c r="A25" i="72"/>
  <c r="H23" i="72"/>
  <c r="BP22" i="72"/>
  <c r="H22" i="72"/>
  <c r="G22" i="72"/>
  <c r="F22" i="72"/>
  <c r="E22" i="72"/>
  <c r="D22" i="72"/>
  <c r="C22" i="72"/>
  <c r="B22" i="72"/>
  <c r="A22" i="72"/>
  <c r="H20" i="72"/>
  <c r="BP19" i="72"/>
  <c r="H19" i="72"/>
  <c r="G19" i="72"/>
  <c r="F19" i="72"/>
  <c r="E19" i="72"/>
  <c r="D19" i="72"/>
  <c r="C19" i="72"/>
  <c r="B19" i="72"/>
  <c r="A19" i="72"/>
  <c r="H17" i="72"/>
  <c r="H16" i="72"/>
  <c r="G16" i="72"/>
  <c r="F16" i="72"/>
  <c r="E16" i="72"/>
  <c r="D16" i="72"/>
  <c r="C16" i="72"/>
  <c r="B16" i="72"/>
  <c r="A16" i="72"/>
  <c r="H14" i="72"/>
  <c r="BP13" i="72"/>
  <c r="H13" i="72"/>
  <c r="G13" i="72"/>
  <c r="F13" i="72"/>
  <c r="E13" i="72"/>
  <c r="D13" i="72"/>
  <c r="C13" i="72"/>
  <c r="B13" i="72"/>
  <c r="A13" i="72"/>
  <c r="H11" i="72"/>
  <c r="BP10" i="72"/>
  <c r="H10" i="72"/>
  <c r="G10" i="72"/>
  <c r="F10" i="72"/>
  <c r="E10" i="72"/>
  <c r="D10" i="72"/>
  <c r="C10" i="72"/>
  <c r="B10" i="72"/>
  <c r="A10" i="72"/>
  <c r="W9" i="72"/>
  <c r="V9" i="72"/>
  <c r="U9" i="72"/>
  <c r="T9" i="72"/>
  <c r="S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9" i="72"/>
  <c r="B9" i="72"/>
  <c r="E7" i="72"/>
  <c r="B7" i="72"/>
  <c r="B6" i="72"/>
  <c r="A6" i="72"/>
  <c r="H26" i="71"/>
  <c r="BP25" i="71"/>
  <c r="H25" i="71"/>
  <c r="G25" i="71"/>
  <c r="F25" i="71"/>
  <c r="E25" i="71"/>
  <c r="D25" i="71"/>
  <c r="C25" i="71"/>
  <c r="B25" i="71"/>
  <c r="A25" i="71"/>
  <c r="H23" i="71"/>
  <c r="BP22" i="71"/>
  <c r="H22" i="71"/>
  <c r="G22" i="71"/>
  <c r="F22" i="71"/>
  <c r="E22" i="71"/>
  <c r="D22" i="71"/>
  <c r="C22" i="71"/>
  <c r="B22" i="71"/>
  <c r="A22" i="71"/>
  <c r="H20" i="71"/>
  <c r="BP19" i="71"/>
  <c r="H19" i="71"/>
  <c r="G19" i="71"/>
  <c r="F19" i="71"/>
  <c r="E19" i="71"/>
  <c r="D19" i="71"/>
  <c r="C19" i="71"/>
  <c r="B19" i="71"/>
  <c r="A19" i="71"/>
  <c r="H17" i="71"/>
  <c r="H16" i="71"/>
  <c r="G16" i="71"/>
  <c r="F16" i="71"/>
  <c r="E16" i="71"/>
  <c r="D16" i="71"/>
  <c r="C16" i="71"/>
  <c r="B16" i="71"/>
  <c r="A16" i="71"/>
  <c r="H14" i="71"/>
  <c r="BP13" i="71"/>
  <c r="H13" i="71"/>
  <c r="G13" i="71"/>
  <c r="F13" i="71"/>
  <c r="E13" i="71"/>
  <c r="D13" i="71"/>
  <c r="C13" i="71"/>
  <c r="B13" i="71"/>
  <c r="A13" i="71"/>
  <c r="H11" i="71"/>
  <c r="BP10" i="71"/>
  <c r="H10" i="71"/>
  <c r="G10" i="71"/>
  <c r="F10" i="71"/>
  <c r="E10" i="71"/>
  <c r="D10" i="71"/>
  <c r="C10" i="71"/>
  <c r="B10" i="71"/>
  <c r="A10" i="71"/>
  <c r="W9" i="71"/>
  <c r="V9" i="71"/>
  <c r="U9" i="71"/>
  <c r="T9" i="71"/>
  <c r="S9" i="71"/>
  <c r="R9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C9" i="71"/>
  <c r="B9" i="71"/>
  <c r="E7" i="71"/>
  <c r="B7" i="71"/>
  <c r="B6" i="71"/>
  <c r="A6" i="71"/>
  <c r="H26" i="29"/>
  <c r="H25" i="29"/>
  <c r="G25" i="29"/>
  <c r="F25" i="29"/>
  <c r="E25" i="29"/>
  <c r="D25" i="29"/>
  <c r="C25" i="29"/>
  <c r="B25" i="29"/>
  <c r="A25" i="29"/>
  <c r="H23" i="29"/>
  <c r="H22" i="29"/>
  <c r="G22" i="29"/>
  <c r="F22" i="29"/>
  <c r="E22" i="29"/>
  <c r="D22" i="29"/>
  <c r="C22" i="29"/>
  <c r="B22" i="29"/>
  <c r="A22" i="29"/>
  <c r="H20" i="29"/>
  <c r="H19" i="29"/>
  <c r="G19" i="29"/>
  <c r="F19" i="29"/>
  <c r="E19" i="29"/>
  <c r="D19" i="29"/>
  <c r="C19" i="29"/>
  <c r="B19" i="29"/>
  <c r="A19" i="29"/>
  <c r="H17" i="29"/>
  <c r="H16" i="29"/>
  <c r="G16" i="29"/>
  <c r="F16" i="29"/>
  <c r="E16" i="29"/>
  <c r="D16" i="29"/>
  <c r="C16" i="29"/>
  <c r="B16" i="29"/>
  <c r="A16" i="29"/>
  <c r="H14" i="29"/>
  <c r="H13" i="29"/>
  <c r="G13" i="29"/>
  <c r="F13" i="29"/>
  <c r="E13" i="29"/>
  <c r="D13" i="29"/>
  <c r="C13" i="29"/>
  <c r="B13" i="29"/>
  <c r="A13" i="29"/>
  <c r="H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E7" i="29"/>
  <c r="B7" i="29"/>
  <c r="B6" i="29"/>
  <c r="A6" i="29"/>
  <c r="BP25" i="29"/>
  <c r="BP19" i="29"/>
  <c r="I15" i="14"/>
  <c r="BP13" i="29"/>
  <c r="I12" i="14" l="1"/>
  <c r="I18" i="14"/>
  <c r="K18" i="14"/>
  <c r="I9" i="14"/>
  <c r="I21" i="14"/>
  <c r="I24" i="14"/>
  <c r="K21" i="14"/>
  <c r="K9" i="14"/>
  <c r="K24" i="14"/>
  <c r="K12" i="14"/>
  <c r="M24" i="14" l="1"/>
  <c r="M18" i="14"/>
  <c r="A1" i="79" l="1"/>
  <c r="A1" i="75"/>
  <c r="A1" i="74"/>
  <c r="A1" i="72"/>
  <c r="A1" i="71"/>
  <c r="M21" i="14" l="1"/>
  <c r="M12" i="14"/>
  <c r="M9" i="14"/>
  <c r="M15" i="14"/>
  <c r="A1" i="29"/>
</calcChain>
</file>

<file path=xl/sharedStrings.xml><?xml version="1.0" encoding="utf-8"?>
<sst xmlns="http://schemas.openxmlformats.org/spreadsheetml/2006/main" count="240" uniqueCount="125">
  <si>
    <t>Número</t>
  </si>
  <si>
    <t>Indicador</t>
  </si>
  <si>
    <t xml:space="preserve">Periodo </t>
  </si>
  <si>
    <t>Cálculo</t>
  </si>
  <si>
    <t>DESCRIPCIÓN</t>
  </si>
  <si>
    <t>MEDICIÓN</t>
  </si>
  <si>
    <t>Estimado</t>
  </si>
  <si>
    <t>% AVANCE REGISTRADO</t>
  </si>
  <si>
    <t>Nominativo</t>
  </si>
  <si>
    <t xml:space="preserve">Proceso </t>
  </si>
  <si>
    <t>ENTREVISTA</t>
  </si>
  <si>
    <t>Semanal (remesa)</t>
  </si>
  <si>
    <t>TRÁMITE</t>
  </si>
  <si>
    <t>Trámites exitosos efectivos=</t>
  </si>
  <si>
    <t xml:space="preserve">Credenciales disponibles para entrega = </t>
  </si>
  <si>
    <t xml:space="preserve">Efectividad de entrega de CPV en MAC = </t>
  </si>
  <si>
    <t>SEMANA OPERATIVA</t>
  </si>
  <si>
    <t xml:space="preserve">PROCESOS SUSTANTIVOS E INDICADORES </t>
  </si>
  <si>
    <t>Valor esperado</t>
  </si>
  <si>
    <t xml:space="preserve">Distrito </t>
  </si>
  <si>
    <t>Módulo</t>
  </si>
  <si>
    <t>TABLERO DE CONTROL DE PROCESOS SUSTANTIVOS DEL SISTEMA DE GESTIÓN DE LA CALIDAD</t>
  </si>
  <si>
    <t xml:space="preserve">CUADRO DE OBSERVACIONES </t>
  </si>
  <si>
    <t>Descripción</t>
  </si>
  <si>
    <t xml:space="preserve">No conformidad </t>
  </si>
  <si>
    <t xml:space="preserve">Valor que requiere atención y justificación en el apartado de observaciones </t>
  </si>
  <si>
    <t xml:space="preserve">Valor suficiente </t>
  </si>
  <si>
    <t xml:space="preserve">Semaforización </t>
  </si>
  <si>
    <t>*Registre el valor nominal solicitado en la celda, el resultado proporcional esta automatizado.</t>
  </si>
  <si>
    <t xml:space="preserve">% AVANCE REGISTRADO </t>
  </si>
  <si>
    <t xml:space="preserve">TABLERO DE CONTROL DISTRITAL DE PROCESOS SUSTANTIVOS DEL SISTEMA DE GESTIÓN DE LA CALIDAD </t>
  </si>
  <si>
    <t>Distrito 01</t>
  </si>
  <si>
    <t>Distrito 02</t>
  </si>
  <si>
    <t>Estatal</t>
  </si>
  <si>
    <t>Version 0</t>
  </si>
  <si>
    <t>Dueño de Proceso</t>
  </si>
  <si>
    <t xml:space="preserve"> Auxiliar de Atención Ciudadana</t>
  </si>
  <si>
    <t>Operador de Equipo Tecnológico</t>
  </si>
  <si>
    <t>Responsable de Módulo</t>
  </si>
  <si>
    <t>Número de trámites aplicados</t>
  </si>
  <si>
    <t>(Número de trámites exitosos / Número de trámites aplicados) x 100</t>
  </si>
  <si>
    <t>Número de trámites exitosos</t>
  </si>
  <si>
    <t xml:space="preserve">Total de credenciales entregadas </t>
  </si>
  <si>
    <t>INSTITUTO NACIONAL ELECTORAL
SISTEMA DE GESTIÓN DE LA CALIDAD
BAJA CALIFORNIA SUR</t>
  </si>
  <si>
    <t xml:space="preserve">Credenciales recibidas </t>
  </si>
  <si>
    <t xml:space="preserve">Credenciales Recibidas - Credenciales inconsistentes </t>
  </si>
  <si>
    <t>Fichas requisitadas correctamente=</t>
  </si>
  <si>
    <t>(Fichas requisitadas correctamente / Fichas revisadas en la muestra del 10%) x 100</t>
  </si>
  <si>
    <t>Fichas requistadas correctamente</t>
  </si>
  <si>
    <t>Fichas revisadas en la muestra del 10%</t>
  </si>
  <si>
    <t>TRANSFERENCIA DE LA INFORMACIÓN</t>
  </si>
  <si>
    <t>Reenvíos exitosos =</t>
  </si>
  <si>
    <t>(Ejecución de los scripts de reenvío de notificaciones/Solicitud de reenvíos de scripts requeridos) x100</t>
  </si>
  <si>
    <t>Ejecución de los scripts de reenvío de notificaciones</t>
  </si>
  <si>
    <t>Solicitud de reevíos de scripts requeridos</t>
  </si>
  <si>
    <t>CONCILIACIÓN DE CREDENCIALES PARA VOTAR</t>
  </si>
  <si>
    <t>[(Credenciales recibidas - credenciales inconsistentes) / Credenciales recibidas] x 100</t>
  </si>
  <si>
    <t xml:space="preserve">Arqueo de Credenciales = </t>
  </si>
  <si>
    <t>(Credenciales disponibles (físicas)/ Credenciales disponibles registradas en SIIRFE) x 100</t>
  </si>
  <si>
    <t>Credenciales disponibles (físicas)</t>
  </si>
  <si>
    <t>Credenciales disponibles registradas en SIIRFE</t>
  </si>
  <si>
    <t>ENTREGA DE LA CREDENCIAL PARA VOTAR</t>
  </si>
  <si>
    <t>(Total de credenciales entregadas / Total de ciudadanas y ciudadanos que acuden al MAC a recoger su credencial) x 100</t>
  </si>
  <si>
    <t>Total de ciudadanas y ciudadanos que acuden al MAC a recoger su credencial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</si>
  <si>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</si>
  <si>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</si>
  <si>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</si>
  <si>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</si>
  <si>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</si>
  <si>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</si>
  <si>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</si>
  <si>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</si>
  <si>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</si>
  <si>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</si>
  <si>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</si>
  <si>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</si>
  <si>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2024-53</t>
  </si>
  <si>
    <t>2024-54</t>
  </si>
  <si>
    <t>2024-55</t>
  </si>
  <si>
    <t>2024-56</t>
  </si>
  <si>
    <t>2024-57</t>
  </si>
  <si>
    <t>2024-58</t>
  </si>
  <si>
    <t>2024-59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</si>
  <si>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</si>
  <si>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</si>
  <si>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</si>
  <si>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</si>
  <si>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</si>
  <si>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</si>
  <si>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</si>
  <si>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</si>
  <si>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</si>
  <si>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</si>
  <si>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</si>
  <si>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</si>
  <si>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</si>
  <si>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</si>
  <si>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</si>
  <si>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</si>
  <si>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</si>
  <si>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</si>
  <si>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</si>
  <si>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</si>
  <si>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</si>
  <si>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</si>
  <si>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</si>
  <si>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</si>
  <si>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</si>
  <si>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</si>
  <si>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</si>
  <si>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</si>
  <si>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</si>
  <si>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</si>
  <si>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</si>
  <si>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</si>
  <si>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</si>
  <si>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</si>
  <si>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</si>
  <si>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</si>
  <si>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</si>
  <si>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</si>
  <si>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</si>
  <si>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</si>
  <si>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CAMPAÑA ANUAL INTENSA 2024    -  CAMPAÑA ESPECIAL DE ACTUALIZACIÓN PARA EL PROCESO ELECTORAL EXTRAORDINARIO (CEAPEE)    -      CAMPAÑA ANUAL PERMANENTE 2025</t>
  </si>
  <si>
    <t>Fecha de corte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</si>
</sst>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10"/>
      <color rgb="FF333F4F"/>
      <name val="Arial"/>
      <family val="2"/>
    </font>
    <font>
      <b/>
      <sz val="10"/>
      <color rgb="FF333F4F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2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</font>
    <font>
      <sz val="2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95005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72958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/>
      <top style="double">
        <color rgb="FFB2B2B2"/>
      </top>
      <bottom/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double">
        <color theme="2" tint="-9.9948118533890809E-2"/>
      </left>
      <right/>
      <top style="double">
        <color theme="2" tint="-9.9948118533890809E-2"/>
      </top>
      <bottom/>
      <diagonal/>
    </border>
    <border>
      <left/>
      <right/>
      <top style="double">
        <color theme="2" tint="-9.9948118533890809E-2"/>
      </top>
      <bottom/>
      <diagonal/>
    </border>
    <border>
      <left/>
      <right style="double">
        <color theme="2" tint="-9.9948118533890809E-2"/>
      </right>
      <top style="double">
        <color theme="2" tint="-9.9948118533890809E-2"/>
      </top>
      <bottom/>
      <diagonal/>
    </border>
    <border>
      <left style="double">
        <color theme="2" tint="-9.9948118533890809E-2"/>
      </left>
      <right/>
      <top/>
      <bottom style="double">
        <color theme="2" tint="-9.9948118533890809E-2"/>
      </bottom>
      <diagonal/>
    </border>
    <border>
      <left/>
      <right/>
      <top/>
      <bottom style="double">
        <color theme="2" tint="-9.9948118533890809E-2"/>
      </bottom>
      <diagonal/>
    </border>
    <border>
      <left/>
      <right style="double">
        <color theme="2" tint="-9.9948118533890809E-2"/>
      </right>
      <top/>
      <bottom style="double">
        <color theme="2" tint="-9.9948118533890809E-2"/>
      </bottom>
      <diagonal/>
    </border>
  </borders>
  <cellStyleXfs count="20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8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6" fillId="0" borderId="0" xfId="0" applyFont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22" fillId="0" borderId="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2" fillId="0" borderId="0" xfId="0" applyFont="1" applyAlignment="1">
      <alignment horizontal="center"/>
    </xf>
    <xf numFmtId="49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3" fontId="19" fillId="4" borderId="12" xfId="4" applyNumberFormat="1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21" fillId="0" borderId="8" xfId="5" applyFont="1" applyFill="1" applyBorder="1" applyAlignment="1">
      <alignment horizontal="center" vertical="center"/>
    </xf>
    <xf numFmtId="3" fontId="18" fillId="0" borderId="8" xfId="5" applyNumberFormat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3" fontId="6" fillId="2" borderId="12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20" fillId="0" borderId="0" xfId="4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 wrapText="1"/>
    </xf>
    <xf numFmtId="3" fontId="6" fillId="0" borderId="0" xfId="4" applyNumberFormat="1" applyFont="1" applyFill="1" applyBorder="1" applyAlignment="1">
      <alignment horizontal="center" vertical="center"/>
    </xf>
    <xf numFmtId="9" fontId="22" fillId="0" borderId="0" xfId="5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7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3" fontId="14" fillId="9" borderId="12" xfId="0" applyNumberFormat="1" applyFont="1" applyFill="1" applyBorder="1" applyAlignment="1">
      <alignment horizontal="center" vertical="center" wrapText="1"/>
    </xf>
    <xf numFmtId="3" fontId="19" fillId="4" borderId="12" xfId="18" applyNumberFormat="1" applyFont="1" applyFill="1" applyBorder="1" applyAlignment="1">
      <alignment horizontal="center" vertical="center"/>
    </xf>
    <xf numFmtId="3" fontId="6" fillId="2" borderId="12" xfId="18" applyNumberFormat="1" applyFont="1" applyFill="1" applyBorder="1" applyAlignment="1">
      <alignment horizontal="center" vertical="center"/>
    </xf>
    <xf numFmtId="0" fontId="33" fillId="11" borderId="28" xfId="0" applyFont="1" applyFill="1" applyBorder="1" applyAlignment="1">
      <alignment horizontal="center" vertical="center"/>
    </xf>
    <xf numFmtId="0" fontId="34" fillId="12" borderId="28" xfId="0" applyFont="1" applyFill="1" applyBorder="1" applyAlignment="1">
      <alignment horizontal="center" vertical="center"/>
    </xf>
    <xf numFmtId="3" fontId="19" fillId="13" borderId="12" xfId="4" applyNumberFormat="1" applyFont="1" applyFill="1" applyBorder="1" applyAlignment="1">
      <alignment horizontal="center" vertical="center"/>
    </xf>
    <xf numFmtId="0" fontId="16" fillId="14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1" fontId="35" fillId="0" borderId="0" xfId="19" applyNumberFormat="1" applyFont="1" applyAlignment="1">
      <alignment horizontal="center" vertical="center"/>
    </xf>
    <xf numFmtId="0" fontId="35" fillId="0" borderId="0" xfId="19" applyFont="1" applyAlignment="1">
      <alignment horizontal="center" vertical="center"/>
    </xf>
    <xf numFmtId="0" fontId="35" fillId="0" borderId="0" xfId="19" applyFont="1" applyAlignment="1">
      <alignment horizontal="center"/>
    </xf>
    <xf numFmtId="14" fontId="35" fillId="0" borderId="0" xfId="19" applyNumberFormat="1" applyFont="1" applyAlignment="1">
      <alignment horizontal="center" vertical="center"/>
    </xf>
    <xf numFmtId="164" fontId="22" fillId="8" borderId="9" xfId="2" applyNumberFormat="1" applyFont="1" applyFill="1" applyBorder="1" applyAlignment="1">
      <alignment horizontal="center" vertical="center" wrapText="1"/>
    </xf>
    <xf numFmtId="9" fontId="22" fillId="8" borderId="9" xfId="2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9" fontId="32" fillId="9" borderId="12" xfId="4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32" fillId="9" borderId="12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textRotation="90"/>
    </xf>
    <xf numFmtId="0" fontId="16" fillId="2" borderId="3" xfId="0" applyFont="1" applyFill="1" applyBorder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0" fontId="22" fillId="8" borderId="9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26" fillId="0" borderId="0" xfId="0" applyFont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2" fontId="5" fillId="10" borderId="13" xfId="0" applyNumberFormat="1" applyFont="1" applyFill="1" applyBorder="1" applyAlignment="1">
      <alignment horizontal="center" vertical="center" wrapText="1"/>
    </xf>
    <xf numFmtId="2" fontId="5" fillId="10" borderId="14" xfId="0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64" fontId="22" fillId="4" borderId="25" xfId="5" applyNumberFormat="1" applyFont="1" applyFill="1" applyBorder="1" applyAlignment="1">
      <alignment horizontal="center" vertical="center" wrapText="1"/>
    </xf>
    <xf numFmtId="164" fontId="22" fillId="4" borderId="26" xfId="5" applyNumberFormat="1" applyFont="1" applyFill="1" applyBorder="1" applyAlignment="1">
      <alignment horizontal="center" vertical="center" wrapText="1"/>
    </xf>
    <xf numFmtId="164" fontId="22" fillId="4" borderId="12" xfId="5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9" fontId="20" fillId="0" borderId="12" xfId="4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9" fontId="20" fillId="0" borderId="25" xfId="4" applyNumberFormat="1" applyFont="1" applyFill="1" applyBorder="1" applyAlignment="1">
      <alignment horizontal="center" vertical="center"/>
    </xf>
    <xf numFmtId="9" fontId="20" fillId="0" borderId="26" xfId="4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textRotation="90"/>
    </xf>
    <xf numFmtId="0" fontId="16" fillId="2" borderId="27" xfId="0" applyFont="1" applyFill="1" applyBorder="1" applyAlignment="1">
      <alignment horizontal="center" vertical="center" textRotation="90"/>
    </xf>
    <xf numFmtId="0" fontId="16" fillId="2" borderId="26" xfId="0" applyFont="1" applyFill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20">
    <cellStyle name="FONS" xfId="3" xr:uid="{00000000-0005-0000-0000-000000000000}"/>
    <cellStyle name="Millares 2" xfId="4" xr:uid="{00000000-0005-0000-0000-000002000000}"/>
    <cellStyle name="Millares 2 2" xfId="7" xr:uid="{00000000-0005-0000-0000-000003000000}"/>
    <cellStyle name="Millares 2 2 2" xfId="11" xr:uid="{D7C0D27F-2E5F-455E-96D5-BED197C62DDA}"/>
    <cellStyle name="Millares 2 2 2 2" xfId="18" xr:uid="{E78D794E-82D0-4D8E-8104-05C50187618F}"/>
    <cellStyle name="Millares 2 2 3" xfId="14" xr:uid="{41414A3A-1DBB-40BE-B9EA-7EB305677469}"/>
    <cellStyle name="Millares 2 3" xfId="9" xr:uid="{155B1EFC-13FE-4832-BE04-B6616CDA20C8}"/>
    <cellStyle name="Millares 2 3 2" xfId="16" xr:uid="{3BAB9122-84DA-426A-9B0F-BCDFE0F3AF02}"/>
    <cellStyle name="Millares 2 4" xfId="12" xr:uid="{74BB884C-0AD5-4053-B131-A734FA6F1FFB}"/>
    <cellStyle name="Millares 3" xfId="6" xr:uid="{00000000-0005-0000-0000-000004000000}"/>
    <cellStyle name="Millares 3 2" xfId="10" xr:uid="{17C2C1A8-DDB9-41D0-B098-06C1AE70D917}"/>
    <cellStyle name="Millares 3 2 2" xfId="17" xr:uid="{AE34BDE2-6CC2-48B4-83B6-89000EA66966}"/>
    <cellStyle name="Millares 3 3" xfId="13" xr:uid="{49A3FE76-B7D1-424C-B84C-BEDBE0C44786}"/>
    <cellStyle name="Millares 4" xfId="8" xr:uid="{D0AF9664-2131-4378-A8E2-58B829DC033D}"/>
    <cellStyle name="Millares 4 2" xfId="15" xr:uid="{28F048FD-121E-4492-A8C1-9F110D1F4BA1}"/>
    <cellStyle name="Normal" xfId="0" builtinId="0"/>
    <cellStyle name="Normal 2" xfId="1" xr:uid="{00000000-0005-0000-0000-000006000000}"/>
    <cellStyle name="Normal 3" xfId="19" xr:uid="{33D7FE65-246F-41BB-B7A3-53DDF3B53831}"/>
    <cellStyle name="Porcentaje" xfId="2" builtinId="5"/>
    <cellStyle name="Porcentaje 2" xfId="5" xr:uid="{00000000-0005-0000-0000-000008000000}"/>
  </cellStyles>
  <dxfs count="153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72958"/>
      <color rgb="FFFF69C2"/>
      <color rgb="FFB2B2B2"/>
      <color rgb="FF950054"/>
      <color rgb="FFD5007F"/>
      <color rgb="FFE98BD7"/>
      <color rgb="FFB8006E"/>
      <color rgb="FFFA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507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75C6D-5604-472F-BC2D-8933C165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620A3B-963E-4D3E-AFDD-A4E05F40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DB1BD0-36D1-4425-B82C-00A7AE88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638176</xdr:colOff>
      <xdr:row>0</xdr:row>
      <xdr:rowOff>488949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37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638176</xdr:colOff>
      <xdr:row>0</xdr:row>
      <xdr:rowOff>488949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638176</xdr:colOff>
      <xdr:row>0</xdr:row>
      <xdr:rowOff>488949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B44A4-90F8-4B6F-9A21-9C410E8C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6B76-411E-486B-B4E5-900053BD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638176</xdr:colOff>
      <xdr:row>0</xdr:row>
      <xdr:rowOff>488949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topLeftCell="A5" zoomScale="60" zoomScaleNormal="60" workbookViewId="0">
      <selection activeCell="Q10" sqref="Q10"/>
    </sheetView>
  </sheetViews>
  <sheetFormatPr baseColWidth="10" defaultColWidth="11.453125" defaultRowHeight="30" customHeight="1" x14ac:dyDescent="0.25"/>
  <cols>
    <col min="1" max="1" width="3" style="1" bestFit="1" customWidth="1"/>
    <col min="2" max="2" width="25.1796875" style="1" customWidth="1"/>
    <col min="3" max="3" width="21.45312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6.453125" style="1" bestFit="1" customWidth="1"/>
    <col min="9" max="9" width="29.54296875" style="1" customWidth="1"/>
    <col min="10" max="10" width="1.453125" style="1" customWidth="1"/>
    <col min="11" max="11" width="29.54296875" style="1" customWidth="1"/>
    <col min="12" max="12" width="1.453125" style="1" customWidth="1"/>
    <col min="13" max="13" width="29.54296875" style="1" customWidth="1"/>
    <col min="14" max="16384" width="11.453125" style="1"/>
  </cols>
  <sheetData>
    <row r="1" spans="1:13" ht="40.5" customHeight="1" x14ac:dyDescent="0.25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40.5" customHeight="1" x14ac:dyDescent="0.25">
      <c r="A2" s="25"/>
      <c r="B2" s="25"/>
      <c r="C2" s="25"/>
      <c r="D2" s="30"/>
      <c r="E2" s="30"/>
      <c r="F2" s="86" t="s">
        <v>124</v>
      </c>
      <c r="G2" s="86"/>
      <c r="H2" s="86"/>
      <c r="I2" s="86"/>
      <c r="J2" s="85" t="s">
        <v>34</v>
      </c>
      <c r="K2" s="85"/>
    </row>
    <row r="3" spans="1:13" ht="11.25" customHeight="1" x14ac:dyDescent="0.25">
      <c r="A3" s="25"/>
      <c r="B3" s="6"/>
      <c r="C3" s="6"/>
      <c r="D3" s="6"/>
      <c r="E3" s="6"/>
      <c r="F3" s="6"/>
      <c r="G3" s="6"/>
      <c r="H3" s="6"/>
    </row>
    <row r="4" spans="1:13" ht="30" customHeight="1" x14ac:dyDescent="0.25">
      <c r="A4" s="91" t="s">
        <v>30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26.25" customHeight="1" x14ac:dyDescent="0.25">
      <c r="A5" s="95" t="s">
        <v>123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ht="18" customHeight="1" x14ac:dyDescent="0.25">
      <c r="A6" s="92" t="s">
        <v>0</v>
      </c>
      <c r="B6" s="82" t="s">
        <v>17</v>
      </c>
      <c r="C6" s="83"/>
      <c r="D6" s="83"/>
      <c r="E6" s="83"/>
      <c r="F6" s="83"/>
      <c r="G6" s="83"/>
      <c r="H6" s="84"/>
      <c r="I6" s="81" t="s">
        <v>29</v>
      </c>
      <c r="J6" s="16"/>
      <c r="K6" s="81" t="s">
        <v>29</v>
      </c>
      <c r="L6" s="16"/>
      <c r="M6" s="81" t="s">
        <v>29</v>
      </c>
    </row>
    <row r="7" spans="1:13" ht="15.5" x14ac:dyDescent="0.25">
      <c r="A7" s="93"/>
      <c r="B7" s="82" t="s">
        <v>4</v>
      </c>
      <c r="C7" s="83"/>
      <c r="D7" s="84"/>
      <c r="E7" s="82" t="s">
        <v>5</v>
      </c>
      <c r="F7" s="83"/>
      <c r="G7" s="83"/>
      <c r="H7" s="84"/>
      <c r="I7" s="81"/>
      <c r="J7" s="16"/>
      <c r="K7" s="81"/>
      <c r="L7" s="16"/>
      <c r="M7" s="81"/>
    </row>
    <row r="8" spans="1:13" s="2" customFormat="1" ht="29.25" customHeight="1" thickBot="1" x14ac:dyDescent="0.3">
      <c r="A8" s="94"/>
      <c r="B8" s="5" t="s">
        <v>9</v>
      </c>
      <c r="C8" s="5" t="s">
        <v>35</v>
      </c>
      <c r="D8" s="5" t="s">
        <v>1</v>
      </c>
      <c r="E8" s="5" t="s">
        <v>3</v>
      </c>
      <c r="F8" s="14" t="s">
        <v>2</v>
      </c>
      <c r="G8" s="14" t="s">
        <v>6</v>
      </c>
      <c r="H8" s="14" t="s">
        <v>8</v>
      </c>
      <c r="I8" s="24" t="s">
        <v>31</v>
      </c>
      <c r="J8" s="16"/>
      <c r="K8" s="24" t="s">
        <v>32</v>
      </c>
      <c r="L8" s="16"/>
      <c r="M8" s="24" t="s">
        <v>33</v>
      </c>
    </row>
    <row r="9" spans="1:13" s="2" customFormat="1" ht="45" customHeight="1" thickTop="1" thickBot="1" x14ac:dyDescent="0.3">
      <c r="A9" s="90">
        <v>1</v>
      </c>
      <c r="B9" s="79" t="s">
        <v>10</v>
      </c>
      <c r="C9" s="79" t="s">
        <v>36</v>
      </c>
      <c r="D9" s="79" t="s">
        <v>46</v>
      </c>
      <c r="E9" s="79" t="s">
        <v>47</v>
      </c>
      <c r="F9" s="79" t="s">
        <v>11</v>
      </c>
      <c r="G9" s="80">
        <v>0.9</v>
      </c>
      <c r="H9" s="55" t="s">
        <v>48</v>
      </c>
      <c r="I9" s="78">
        <f>AVERAGE('030151'!BP10:BP11,'030152'!BP10:BP11,'030153'!BP10:BP11,'030154'!BP10:BP11,'030155'!BP10:BP11,'030156'!BP10:BP11,'030157'!BP10:BP11)</f>
        <v>1.0000229342017752</v>
      </c>
      <c r="J9" s="17"/>
      <c r="K9" s="78">
        <f>AVERAGE('030251'!BP10:BP11,'030252'!BP10:BP11)</f>
        <v>1</v>
      </c>
      <c r="L9" s="17"/>
      <c r="M9" s="78">
        <f>AVERAGE(I9,K9)</f>
        <v>1.0000114671008875</v>
      </c>
    </row>
    <row r="10" spans="1:13" s="2" customFormat="1" ht="42.75" customHeight="1" thickTop="1" thickBot="1" x14ac:dyDescent="0.3">
      <c r="A10" s="90"/>
      <c r="B10" s="79"/>
      <c r="C10" s="79"/>
      <c r="D10" s="79"/>
      <c r="E10" s="79"/>
      <c r="F10" s="79"/>
      <c r="G10" s="80"/>
      <c r="H10" s="55" t="s">
        <v>49</v>
      </c>
      <c r="I10" s="78"/>
      <c r="J10" s="17"/>
      <c r="K10" s="78"/>
      <c r="L10" s="17"/>
      <c r="M10" s="78"/>
    </row>
    <row r="11" spans="1:13" s="3" customFormat="1" ht="28.5" customHeight="1" thickTop="1" thickBot="1" x14ac:dyDescent="0.3">
      <c r="A11" s="88"/>
      <c r="B11" s="89"/>
      <c r="C11" s="89"/>
      <c r="D11" s="89"/>
      <c r="E11" s="89"/>
      <c r="F11" s="89"/>
      <c r="G11" s="89"/>
      <c r="H11" s="89"/>
      <c r="I11" s="7"/>
      <c r="J11" s="7"/>
      <c r="K11" s="7"/>
      <c r="L11" s="7"/>
    </row>
    <row r="12" spans="1:13" s="3" customFormat="1" ht="42" customHeight="1" thickTop="1" thickBot="1" x14ac:dyDescent="0.3">
      <c r="A12" s="90">
        <v>2</v>
      </c>
      <c r="B12" s="79" t="s">
        <v>12</v>
      </c>
      <c r="C12" s="79" t="s">
        <v>37</v>
      </c>
      <c r="D12" s="79" t="s">
        <v>13</v>
      </c>
      <c r="E12" s="79" t="s">
        <v>40</v>
      </c>
      <c r="F12" s="79" t="s">
        <v>11</v>
      </c>
      <c r="G12" s="80">
        <v>0.9</v>
      </c>
      <c r="H12" s="55" t="s">
        <v>41</v>
      </c>
      <c r="I12" s="77">
        <f>AVERAGE('030151'!BP13:BP14,'030152'!BP13:BP14,'030153'!BP13:BP14,'030154'!BP13:BP14,'030155'!BP13:BP14,'030156'!BP13:BP14,'030157'!BP13:BP14)</f>
        <v>0.98498518823305481</v>
      </c>
      <c r="J12" s="17"/>
      <c r="K12" s="77">
        <f>AVERAGE('030251'!BP13:BP14,'030252'!BP13:BP14)</f>
        <v>0.98916085500703099</v>
      </c>
      <c r="L12" s="17"/>
      <c r="M12" s="77">
        <f>AVERAGE(I12,K12)</f>
        <v>0.98707302162004296</v>
      </c>
    </row>
    <row r="13" spans="1:13" s="3" customFormat="1" ht="42" customHeight="1" thickTop="1" thickBot="1" x14ac:dyDescent="0.3">
      <c r="A13" s="90"/>
      <c r="B13" s="79"/>
      <c r="C13" s="79"/>
      <c r="D13" s="79"/>
      <c r="E13" s="79"/>
      <c r="F13" s="79"/>
      <c r="G13" s="80"/>
      <c r="H13" s="55" t="s">
        <v>39</v>
      </c>
      <c r="I13" s="77"/>
      <c r="J13" s="17"/>
      <c r="K13" s="77"/>
      <c r="L13" s="17"/>
      <c r="M13" s="77"/>
    </row>
    <row r="14" spans="1:13" s="3" customFormat="1" ht="28.5" customHeight="1" thickTop="1" thickBot="1" x14ac:dyDescent="0.3">
      <c r="A14" s="19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</row>
    <row r="15" spans="1:13" s="3" customFormat="1" ht="56.5" customHeight="1" thickTop="1" thickBot="1" x14ac:dyDescent="0.3">
      <c r="A15" s="90">
        <v>3</v>
      </c>
      <c r="B15" s="79" t="s">
        <v>50</v>
      </c>
      <c r="C15" s="79" t="s">
        <v>38</v>
      </c>
      <c r="D15" s="79" t="s">
        <v>51</v>
      </c>
      <c r="E15" s="79" t="s">
        <v>52</v>
      </c>
      <c r="F15" s="79" t="s">
        <v>11</v>
      </c>
      <c r="G15" s="80">
        <v>1</v>
      </c>
      <c r="H15" s="55" t="s">
        <v>53</v>
      </c>
      <c r="I15" s="78">
        <f>AVERAGE('030151'!BP16:BP17,'030152'!BP16:BP17,'030153'!BP16:BP17,'030154'!BP16:BP17,'030155'!BP16:BP17,'030156'!BP16:BP17,'030157'!BP16:BP17)</f>
        <v>1</v>
      </c>
      <c r="J15" s="15"/>
      <c r="K15" s="78">
        <f>AVERAGE('030251'!BP16:BP17,'030252'!BP16:BP17)</f>
        <v>1</v>
      </c>
      <c r="L15" s="15"/>
      <c r="M15" s="78">
        <f>AVERAGE(I15,K15)</f>
        <v>1</v>
      </c>
    </row>
    <row r="16" spans="1:13" s="3" customFormat="1" ht="51" customHeight="1" thickTop="1" thickBot="1" x14ac:dyDescent="0.3">
      <c r="A16" s="90"/>
      <c r="B16" s="79"/>
      <c r="C16" s="79"/>
      <c r="D16" s="79"/>
      <c r="E16" s="79"/>
      <c r="F16" s="79"/>
      <c r="G16" s="80"/>
      <c r="H16" s="55" t="s">
        <v>54</v>
      </c>
      <c r="I16" s="78"/>
      <c r="J16" s="17"/>
      <c r="K16" s="78"/>
      <c r="L16" s="17"/>
      <c r="M16" s="78"/>
    </row>
    <row r="17" spans="1:13" s="3" customFormat="1" ht="28.5" customHeight="1" thickTop="1" thickBot="1" x14ac:dyDescent="0.3">
      <c r="A17" s="88"/>
      <c r="B17" s="89"/>
      <c r="C17" s="89"/>
      <c r="D17" s="89"/>
      <c r="E17" s="89"/>
      <c r="F17" s="89"/>
      <c r="G17" s="89"/>
      <c r="H17" s="89"/>
      <c r="I17" s="8"/>
      <c r="J17" s="8"/>
      <c r="K17" s="8"/>
      <c r="L17" s="8"/>
    </row>
    <row r="18" spans="1:13" s="3" customFormat="1" ht="71.5" customHeight="1" thickTop="1" thickBot="1" x14ac:dyDescent="0.3">
      <c r="A18" s="90">
        <v>4</v>
      </c>
      <c r="B18" s="79" t="s">
        <v>55</v>
      </c>
      <c r="C18" s="79" t="s">
        <v>38</v>
      </c>
      <c r="D18" s="79" t="s">
        <v>14</v>
      </c>
      <c r="E18" s="79" t="s">
        <v>56</v>
      </c>
      <c r="F18" s="79" t="s">
        <v>11</v>
      </c>
      <c r="G18" s="80">
        <v>0.9</v>
      </c>
      <c r="H18" s="55" t="s">
        <v>45</v>
      </c>
      <c r="I18" s="78">
        <f>AVERAGE('030151'!BP19:BP20,'030152'!BP19:BP20,'030153'!BP19:BP20,'030154'!BP19:BP20,'030155'!BP19:BP20,'030156'!BP19:BP20,'030157'!BP19:BP20)</f>
        <v>1</v>
      </c>
      <c r="J18" s="17"/>
      <c r="K18" s="78">
        <f>AVERAGE('030251'!BP19:BP20,'030252'!BP19:BP20)</f>
        <v>0.99992013204834673</v>
      </c>
      <c r="L18" s="17"/>
      <c r="M18" s="78">
        <f>AVERAGE(I18,K18)</f>
        <v>0.99996006602417342</v>
      </c>
    </row>
    <row r="19" spans="1:13" s="3" customFormat="1" ht="48.75" customHeight="1" thickTop="1" thickBot="1" x14ac:dyDescent="0.3">
      <c r="A19" s="90"/>
      <c r="B19" s="79"/>
      <c r="C19" s="79"/>
      <c r="D19" s="79"/>
      <c r="E19" s="79"/>
      <c r="F19" s="79"/>
      <c r="G19" s="80"/>
      <c r="H19" s="55" t="s">
        <v>44</v>
      </c>
      <c r="I19" s="78"/>
      <c r="J19" s="17"/>
      <c r="K19" s="78"/>
      <c r="L19" s="17"/>
      <c r="M19" s="78"/>
    </row>
    <row r="20" spans="1:13" s="3" customFormat="1" ht="28.5" customHeight="1" thickTop="1" thickBot="1" x14ac:dyDescent="0.3">
      <c r="A20" s="32"/>
      <c r="B20" s="33"/>
      <c r="C20" s="33"/>
      <c r="D20" s="34"/>
      <c r="E20" s="29"/>
      <c r="F20" s="35"/>
      <c r="G20" s="36"/>
      <c r="H20" s="37"/>
      <c r="I20" s="8"/>
      <c r="J20" s="8"/>
      <c r="K20" s="8"/>
      <c r="L20" s="8"/>
    </row>
    <row r="21" spans="1:13" s="3" customFormat="1" ht="52" customHeight="1" thickTop="1" thickBot="1" x14ac:dyDescent="0.3">
      <c r="A21" s="90">
        <v>5</v>
      </c>
      <c r="B21" s="79" t="s">
        <v>55</v>
      </c>
      <c r="C21" s="79" t="s">
        <v>38</v>
      </c>
      <c r="D21" s="79" t="s">
        <v>57</v>
      </c>
      <c r="E21" s="79" t="s">
        <v>58</v>
      </c>
      <c r="F21" s="79" t="s">
        <v>11</v>
      </c>
      <c r="G21" s="80">
        <v>1</v>
      </c>
      <c r="H21" s="55" t="s">
        <v>59</v>
      </c>
      <c r="I21" s="78">
        <f>AVERAGE('030151'!BP22:BP23,'030152'!BP22:BP23,'030153'!BP22:BP23,'030154'!BP22:BP23,'030155'!BP22:BP23,'030156'!BP22:BP23,'030157'!BP22:BP23)</f>
        <v>1</v>
      </c>
      <c r="J21" s="17"/>
      <c r="K21" s="78">
        <f>AVERAGE('030251'!BP22:BP23,'030252'!BP22:BP23)</f>
        <v>1</v>
      </c>
      <c r="L21" s="17"/>
      <c r="M21" s="78">
        <f>AVERAGE(I21,K21)</f>
        <v>1</v>
      </c>
    </row>
    <row r="22" spans="1:13" s="4" customFormat="1" ht="57.5" customHeight="1" thickTop="1" thickBot="1" x14ac:dyDescent="0.3">
      <c r="A22" s="90"/>
      <c r="B22" s="79"/>
      <c r="C22" s="79"/>
      <c r="D22" s="79"/>
      <c r="E22" s="79"/>
      <c r="F22" s="79"/>
      <c r="G22" s="80"/>
      <c r="H22" s="55" t="s">
        <v>60</v>
      </c>
      <c r="I22" s="78"/>
      <c r="J22" s="17"/>
      <c r="K22" s="78"/>
      <c r="L22" s="17"/>
      <c r="M22" s="78"/>
    </row>
    <row r="23" spans="1:13" s="4" customFormat="1" ht="23.5" thickTop="1" thickBot="1" x14ac:dyDescent="0.3">
      <c r="A23" s="99"/>
      <c r="B23" s="100"/>
      <c r="C23" s="100"/>
      <c r="D23" s="100"/>
      <c r="E23" s="100"/>
      <c r="F23" s="100"/>
      <c r="G23" s="100"/>
      <c r="H23" s="100"/>
      <c r="I23" s="15"/>
      <c r="J23" s="15"/>
    </row>
    <row r="24" spans="1:13" ht="52" customHeight="1" thickTop="1" thickBot="1" x14ac:dyDescent="0.3">
      <c r="A24" s="90">
        <v>6</v>
      </c>
      <c r="B24" s="79" t="s">
        <v>61</v>
      </c>
      <c r="C24" s="79" t="s">
        <v>37</v>
      </c>
      <c r="D24" s="79" t="s">
        <v>15</v>
      </c>
      <c r="E24" s="79" t="s">
        <v>62</v>
      </c>
      <c r="F24" s="79" t="s">
        <v>11</v>
      </c>
      <c r="G24" s="80">
        <v>0.9</v>
      </c>
      <c r="H24" s="55" t="s">
        <v>42</v>
      </c>
      <c r="I24" s="98">
        <f>AVERAGE('030151'!BP25:BP26,'030152'!BP25:BP26,'030153'!BP25:BP26,'030154'!BP25:BP26,'030155'!BP25:BP26,'030156'!BP25:BP26,'030157'!BP25:BP26)</f>
        <v>0.99978171228771273</v>
      </c>
      <c r="J24" s="17"/>
      <c r="K24" s="77">
        <f>AVERAGE('030251'!BP25:BP26,'030252'!BP25:BP26)</f>
        <v>0.99752116385444833</v>
      </c>
      <c r="L24" s="17"/>
      <c r="M24" s="77">
        <f>AVERAGE(I24,K24)</f>
        <v>0.99865143807108048</v>
      </c>
    </row>
    <row r="25" spans="1:13" ht="45.75" customHeight="1" thickTop="1" thickBot="1" x14ac:dyDescent="0.3">
      <c r="A25" s="90"/>
      <c r="B25" s="79"/>
      <c r="C25" s="79"/>
      <c r="D25" s="79"/>
      <c r="E25" s="79"/>
      <c r="F25" s="79"/>
      <c r="G25" s="80"/>
      <c r="H25" s="55" t="s">
        <v>63</v>
      </c>
      <c r="I25" s="98"/>
      <c r="J25" s="17"/>
      <c r="K25" s="77"/>
      <c r="L25" s="17"/>
      <c r="M25" s="77"/>
    </row>
    <row r="26" spans="1:13" ht="30" customHeight="1" thickTop="1" x14ac:dyDescent="0.25">
      <c r="A26" s="96"/>
      <c r="B26" s="97"/>
      <c r="C26" s="97"/>
      <c r="D26" s="97"/>
      <c r="E26" s="97"/>
      <c r="F26" s="97"/>
      <c r="G26" s="97"/>
      <c r="H26" s="97"/>
    </row>
  </sheetData>
  <mergeCells count="76">
    <mergeCell ref="M21:M22"/>
    <mergeCell ref="A23:H23"/>
    <mergeCell ref="M24:M25"/>
    <mergeCell ref="F24:F25"/>
    <mergeCell ref="G24:G25"/>
    <mergeCell ref="D21:D22"/>
    <mergeCell ref="E21:E22"/>
    <mergeCell ref="F21:F22"/>
    <mergeCell ref="G21:G22"/>
    <mergeCell ref="A26:H26"/>
    <mergeCell ref="I24:I25"/>
    <mergeCell ref="K24:K25"/>
    <mergeCell ref="A24:A25"/>
    <mergeCell ref="B24:B25"/>
    <mergeCell ref="C24:C25"/>
    <mergeCell ref="D24:D25"/>
    <mergeCell ref="E24:E25"/>
    <mergeCell ref="A4:M4"/>
    <mergeCell ref="A6:A8"/>
    <mergeCell ref="G18:G19"/>
    <mergeCell ref="I21:I22"/>
    <mergeCell ref="K21:K22"/>
    <mergeCell ref="K12:K13"/>
    <mergeCell ref="B7:D7"/>
    <mergeCell ref="E7:H7"/>
    <mergeCell ref="C9:C10"/>
    <mergeCell ref="I9:I10"/>
    <mergeCell ref="I12:I13"/>
    <mergeCell ref="C21:C22"/>
    <mergeCell ref="E12:E13"/>
    <mergeCell ref="A5:M5"/>
    <mergeCell ref="A21:A22"/>
    <mergeCell ref="B21:B22"/>
    <mergeCell ref="A9:A10"/>
    <mergeCell ref="B9:B10"/>
    <mergeCell ref="G9:G10"/>
    <mergeCell ref="A11:H11"/>
    <mergeCell ref="A12:A13"/>
    <mergeCell ref="D9:D10"/>
    <mergeCell ref="J2:K2"/>
    <mergeCell ref="F2:I2"/>
    <mergeCell ref="A1:L1"/>
    <mergeCell ref="K18:K19"/>
    <mergeCell ref="K9:K10"/>
    <mergeCell ref="I15:I16"/>
    <mergeCell ref="A17:H17"/>
    <mergeCell ref="A18:A19"/>
    <mergeCell ref="I18:I19"/>
    <mergeCell ref="G15:G16"/>
    <mergeCell ref="A15:A16"/>
    <mergeCell ref="B15:B16"/>
    <mergeCell ref="F15:F16"/>
    <mergeCell ref="B18:B19"/>
    <mergeCell ref="D18:D19"/>
    <mergeCell ref="E18:E19"/>
    <mergeCell ref="M6:M7"/>
    <mergeCell ref="M9:M10"/>
    <mergeCell ref="I6:I7"/>
    <mergeCell ref="K6:K7"/>
    <mergeCell ref="E9:E10"/>
    <mergeCell ref="F9:F10"/>
    <mergeCell ref="B6:H6"/>
    <mergeCell ref="M12:M13"/>
    <mergeCell ref="M15:M16"/>
    <mergeCell ref="M18:M19"/>
    <mergeCell ref="F18:F19"/>
    <mergeCell ref="B12:B13"/>
    <mergeCell ref="D12:D13"/>
    <mergeCell ref="C12:C13"/>
    <mergeCell ref="G12:G13"/>
    <mergeCell ref="D15:D16"/>
    <mergeCell ref="E15:E16"/>
    <mergeCell ref="F12:F13"/>
    <mergeCell ref="C15:C16"/>
    <mergeCell ref="K15:K16"/>
    <mergeCell ref="C18:C19"/>
  </mergeCells>
  <conditionalFormatting sqref="I12:I13">
    <cfRule type="dataBar" priority="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{A2502151-CAA5-4D96-8670-49D8CC16DC1A}</x14:id>
        </ext>
      </extLst>
    </cfRule>
    <cfRule type="dataBar" priority="7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{CC87ECF4-2233-3348-B1C9-6BB410097853}</x14:id>
        </ext>
      </extLst>
    </cfRule>
    <cfRule type="dataBar" priority="4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{6ED82756-0FCC-456D-9138-4B054374F4AA}</x14:id>
        </ext>
      </extLst>
    </cfRule>
  </conditionalFormatting>
  <conditionalFormatting sqref="I15:I16">
    <cfRule type="dataBar" priority="6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{25E77ABE-685E-304F-8C07-7AD3E0B2005F}</x14:id>
        </ext>
      </extLst>
    </cfRule>
    <cfRule type="dataBar" priority="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{0C8C1719-84BF-453C-8B2B-89E37D8E5F71}</x14:id>
        </ext>
      </extLst>
    </cfRule>
    <cfRule type="dataBar" priority="4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{23AC6C75-608F-4AC4-9F89-01204CE2E4C0}</x14:id>
        </ext>
      </extLst>
    </cfRule>
  </conditionalFormatting>
  <conditionalFormatting sqref="I18:I19">
    <cfRule type="dataBar" priority="6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{68FE6A5B-D8D5-EE48-B213-02B6BD523DC5}</x14:id>
        </ext>
      </extLst>
    </cfRule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{21F2D068-2DEF-40C0-8F27-7E6F7C63086C}</x14:id>
        </ext>
      </extLst>
    </cfRule>
    <cfRule type="dataBar" priority="4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{C56201D7-7D99-4FC5-B82F-ED7508D1D9A7}</x14:id>
        </ext>
      </extLst>
    </cfRule>
  </conditionalFormatting>
  <conditionalFormatting sqref="I21:I22">
    <cfRule type="dataBar" priority="6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{D4AE0C45-E7D0-EC4A-A091-A3A88A0EC0F5}</x14:id>
        </ext>
      </extLst>
    </cfRule>
    <cfRule type="dataBar" priority="3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{CB9A8E64-8906-4D22-B7B5-8C251A47C3B2}</x14:id>
        </ext>
      </extLst>
    </cfRule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{B93B69AF-55C7-4CDF-BB78-3FE7D31F6A6D}</x14:id>
        </ext>
      </extLst>
    </cfRule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{3D058166-9E8D-416F-9C56-092E5F2F9FA5}</x14:id>
        </ext>
      </extLst>
    </cfRule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{7CCFBC3B-C52B-4E16-8072-3F8F58B8E186}</x14:id>
        </ext>
      </extLst>
    </cfRule>
  </conditionalFormatting>
  <conditionalFormatting sqref="I24:I25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{4C72BF4A-CC2F-4443-BC48-97176286B4AC}</x14:id>
        </ext>
      </extLst>
    </cfRule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{2F88F55E-5043-49E0-BBC4-C77DEF1B4173}</x14:id>
        </ext>
      </extLst>
    </cfRule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{E5E428A5-952A-42C8-8B92-25E43FAFB374}</x14:id>
        </ext>
      </extLst>
    </cfRule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{113AED02-E854-4EA4-8BF8-C3304F0E8706}</x14:id>
        </ext>
      </extLst>
    </cfRule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{14CE5A16-2A26-4022-830C-1D55AA092317}</x14:id>
        </ext>
      </extLst>
    </cfRule>
  </conditionalFormatting>
  <conditionalFormatting sqref="I9:J22">
    <cfRule type="dataBar" priority="1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{5EC15DF9-54FB-4FED-A908-0D1A7E1FC0B8}</x14:id>
        </ext>
      </extLst>
    </cfRule>
  </conditionalFormatting>
  <conditionalFormatting sqref="I9:J23 K9:L22">
    <cfRule type="dataBar" priority="4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{A1D2A8DA-0DF5-44A4-8191-DD37E251674B}</x14:id>
        </ext>
      </extLst>
    </cfRule>
  </conditionalFormatting>
  <conditionalFormatting sqref="I9:L10">
    <cfRule type="dataBar" priority="4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{1DABA211-F9E3-4E77-8709-DF86FAD7C9EE}</x14:id>
        </ext>
      </extLst>
    </cfRule>
  </conditionalFormatting>
  <conditionalFormatting sqref="I11:L11 I17:L17 I14:L14 I20:L20">
    <cfRule type="dataBar" priority="40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{DDA11D83-AEE3-4A5C-BB65-F3C88DB7EADE}</x14:id>
        </ext>
      </extLst>
    </cfRule>
  </conditionalFormatting>
  <conditionalFormatting sqref="J24:J25 L24:L25">
    <cfRule type="dataBar" priority="5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{10FF46B0-54FB-4D0D-B4E7-552B73BBB582}</x14:id>
        </ext>
      </extLst>
    </cfRule>
  </conditionalFormatting>
  <conditionalFormatting sqref="J24:J25">
    <cfRule type="dataBar" priority="4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{4A75CAEE-4C03-4FCA-8E1D-E0A333CB17E2}</x14:id>
        </ext>
      </extLst>
    </cfRule>
  </conditionalFormatting>
  <conditionalFormatting sqref="K9:K10">
    <cfRule type="dataBar" priority="10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{8C0DF1C2-74F3-41EA-B8E5-FE52EFD39CF8}</x14:id>
        </ext>
      </extLst>
    </cfRule>
  </conditionalFormatting>
  <conditionalFormatting sqref="K12:K13">
    <cfRule type="dataBar" priority="6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{96C7BB22-1AA2-1B41-A8DB-F4913EF06AF8}</x14:id>
        </ext>
      </extLst>
    </cfRule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{9B84B013-5EED-4674-8A86-B8F76C3B596C}</x14:id>
        </ext>
      </extLst>
    </cfRule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{C423062C-9F6C-40D7-A060-E2AE9ECDCAFA}</x14:id>
        </ext>
      </extLst>
    </cfRule>
    <cfRule type="dataBar" priority="6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{18B40D67-9828-124A-A210-BDB98B390B97}</x14:id>
        </ext>
      </extLst>
    </cfRule>
    <cfRule type="dataBar" priority="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{FD87D8AD-86E7-4D80-833A-8DD59FEB3448}</x14:id>
        </ext>
      </extLst>
    </cfRule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{F4B2F7D3-0348-427E-AFA1-2F7FF65D5E99}</x14:id>
        </ext>
      </extLst>
    </cfRule>
  </conditionalFormatting>
  <conditionalFormatting sqref="K15:K16">
    <cfRule type="dataBar" priority="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{3A657538-CB75-4F8E-AE3B-4595A1F9E878}</x14:id>
        </ext>
      </extLst>
    </cfRule>
    <cfRule type="dataBar" priority="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{CF48999B-3D6D-4FA7-952F-BC60BCB5577A}</x14:id>
        </ext>
      </extLst>
    </cfRule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{96657541-C0AA-43E0-AD19-61333EADE87F}</x14:id>
        </ext>
      </extLst>
    </cfRule>
    <cfRule type="dataBar" priority="6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{6B019070-10CD-2744-B7D6-449CEEEF90C1}</x14:id>
        </ext>
      </extLst>
    </cfRule>
    <cfRule type="dataBar" priority="6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{D87B1DDB-B836-9546-B4C2-B644749463D9}</x14:id>
        </ext>
      </extLst>
    </cfRule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{06AF851F-1E8C-4585-88B0-03343F016591}</x14:id>
        </ext>
      </extLst>
    </cfRule>
  </conditionalFormatting>
  <conditionalFormatting sqref="K18:K19"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{FCFCE537-7DF7-48F7-89CD-FCD5712D8363}</x14:id>
        </ext>
      </extLst>
    </cfRule>
    <cfRule type="dataBar" priority="6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{F445EE05-AF32-0140-B602-177A7DB29507}</x14:id>
        </ext>
      </extLst>
    </cfRule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{313A35D3-F919-4D7C-84F8-BD483CF7D65A}</x14:id>
        </ext>
      </extLst>
    </cfRule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{FC1CA6B8-BB9A-45A0-9AB9-D1B0E447D8D0}</x14:id>
        </ext>
      </extLst>
    </cfRule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{F26494C5-C303-4BF7-8572-AD24ABEC1016}</x14:id>
        </ext>
      </extLst>
    </cfRule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{FA92BA01-E34E-914D-A985-20D1630BC783}</x14:id>
        </ext>
      </extLst>
    </cfRule>
  </conditionalFormatting>
  <conditionalFormatting sqref="K21:K22"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{C03739BD-6405-47B9-8DC2-20D7739A7491}</x14:id>
        </ext>
      </extLst>
    </cfRule>
    <cfRule type="dataBar" priority="5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{75F396FB-A801-124B-BD82-CD61B0B6EE94}</x14:id>
        </ext>
      </extLst>
    </cfRule>
    <cfRule type="dataBar" priority="6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{3E7CB034-AD5D-2E44-B2BA-CE928060A1E2}</x14:id>
        </ext>
      </extLst>
    </cfRule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{799F9A21-6462-49B4-8954-DE74D1C27D4F}</x14:id>
        </ext>
      </extLst>
    </cfRule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{0440E889-DB56-4430-A11E-FE0CF27D355F}</x14:id>
        </ext>
      </extLst>
    </cfRule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{FEEDCF03-0609-4739-A473-A2FE4F127DAE}</x14:id>
        </ext>
      </extLst>
    </cfRule>
  </conditionalFormatting>
  <conditionalFormatting sqref="K24:K2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{2F5010BB-3365-474F-9183-BD1DF7467BF9}</x14:id>
        </ext>
      </extLst>
    </cfRule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{FD5D5FFB-7341-44DB-B79A-67A69DEA0BE7}</x14:id>
        </ext>
      </extLst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{BEA80E4E-606B-482C-8C67-D636992A3CFB}</x14:id>
        </ext>
      </extLst>
    </cfRule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{E536DF6B-DC90-47C5-9EB3-D8770C74E739}</x14:id>
        </ext>
      </extLst>
    </cfRule>
  </conditionalFormatting>
  <conditionalFormatting sqref="K9:L22">
    <cfRule type="dataBar" priority="1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{24701D79-D03A-46AC-B88B-0DB1B44C5051}</x14:id>
        </ext>
      </extLst>
    </cfRule>
  </conditionalFormatting>
  <conditionalFormatting sqref="L24:L25">
    <cfRule type="dataBar" priority="4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{4192FD51-2A3B-40D6-9BD0-8A4D91EF136D}</x14:id>
        </ext>
      </extLst>
    </cfRule>
  </conditionalFormatting>
  <conditionalFormatting sqref="M9:M10">
    <cfRule type="dataBar" priority="1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{830549AB-A344-4D30-85E2-CAA507113CAD}</x14:id>
        </ext>
      </extLst>
    </cfRule>
    <cfRule type="dataBar" priority="1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{1B1F86B3-8CA4-40B3-8BFA-3ACC9DF3718C}</x14:id>
        </ext>
      </extLst>
    </cfRule>
  </conditionalFormatting>
  <conditionalFormatting sqref="M12:M13">
    <cfRule type="dataBar" priority="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{BBC8FC8C-A7B6-8845-99FD-B3499918AB18}</x14:id>
        </ext>
      </extLst>
    </cfRule>
    <cfRule type="dataBar" priority="5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{74FAD781-2473-5048-A693-2DED254C4D9B}</x14:id>
        </ext>
      </extLst>
    </cfRule>
  </conditionalFormatting>
  <conditionalFormatting sqref="M15:M16">
    <cfRule type="dataBar" priority="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{374F699E-9A81-4E4C-95E2-0C56CB412FEF}</x14:id>
        </ext>
      </extLst>
    </cfRule>
    <cfRule type="dataBar" priority="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{16B44793-0094-244B-9004-A4B100C7984A}</x14:id>
        </ext>
      </extLst>
    </cfRule>
  </conditionalFormatting>
  <conditionalFormatting sqref="M18:M19">
    <cfRule type="dataBar" priority="5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{FB4F9FDE-EFA0-B14A-9901-47F7E4B25FA2}</x14:id>
        </ext>
      </extLst>
    </cfRule>
    <cfRule type="dataBar" priority="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{1A4F790E-28C4-7B4F-B802-8AAE7B8B11EE}</x14:id>
        </ext>
      </extLst>
    </cfRule>
  </conditionalFormatting>
  <conditionalFormatting sqref="M21:M22">
    <cfRule type="dataBar" priority="5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{765EFA67-54F0-0E4C-996C-F6D9B22AB9D6}</x14:id>
        </ext>
      </extLst>
    </cfRule>
    <cfRule type="dataBar" priority="5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{E3775F8A-A478-0E43-8AB7-BB7347591B0D}</x14:id>
        </ext>
      </extLst>
    </cfRule>
  </conditionalFormatting>
  <conditionalFormatting sqref="M24:M25">
    <cfRule type="dataBar" priority="4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{CF0B22C0-8E06-4022-81A0-A02ED01A7D66}</x14:id>
        </ext>
      </extLst>
    </cfRule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{2AB04B48-E2A4-449E-BEDC-282910B6696D}</x14:id>
        </ext>
      </extLst>
    </cfRule>
  </conditionalFormatting>
  <dataValidations count="1">
    <dataValidation showDropDown="1" showInputMessage="1" showErrorMessage="1" sqref="G24 G12 G15 G9 G18 G21" xr:uid="{81824287-CE9B-40BC-840B-B53E72C79D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502151-CAA5-4D96-8670-49D8CC16D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7ECF4-2233-3348-B1C9-6BB410097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D82756-0FCC-456D-9138-4B054374F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25E77ABE-685E-304F-8C07-7AD3E0B20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8C1719-84BF-453C-8B2B-89E37D8E5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AC6C75-608F-4AC4-9F89-01204CE2E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68FE6A5B-D8D5-EE48-B213-02B6BD523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F2D068-2DEF-40C0-8F27-7E6F7C6308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6201D7-7D99-4FC5-B82F-ED7508D1D9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D4AE0C45-E7D0-EC4A-A091-A3A88A0EC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A8E64-8906-4D22-B7B5-8C251A47C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3B69AF-55C7-4CDF-BB78-3FE7D31F6A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058166-9E8D-416F-9C56-092E5F2F9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CFBC3B-C52B-4E16-8072-3F8F58B8E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4C72BF4A-CC2F-4443-BC48-97176286B4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88F55E-5043-49E0-BBC4-C77DEF1B4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428A5-952A-42C8-8B92-25E43FAF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3AED02-E854-4EA4-8BF8-C3304F0E8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CE5A16-2A26-4022-830C-1D55AA0923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5EC15DF9-54FB-4FED-A908-0D1A7E1F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I9:J22</xm:sqref>
        </x14:conditionalFormatting>
        <x14:conditionalFormatting xmlns:xm="http://schemas.microsoft.com/office/excel/2006/main">
          <x14:cfRule type="dataBar" id="{A1D2A8DA-0DF5-44A4-8191-DD37E2516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I9:J23 K9:L22</xm:sqref>
        </x14:conditionalFormatting>
        <x14:conditionalFormatting xmlns:xm="http://schemas.microsoft.com/office/excel/2006/main">
          <x14:cfRule type="dataBar" id="{1DABA211-F9E3-4E77-8709-DF86FAD7C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I9:L10</xm:sqref>
        </x14:conditionalFormatting>
        <x14:conditionalFormatting xmlns:xm="http://schemas.microsoft.com/office/excel/2006/main">
          <x14:cfRule type="dataBar" id="{DDA11D83-AEE3-4A5C-BB65-F3C88DB7E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I11:L11 I17:L17 I14:L14 I20:L20</xm:sqref>
        </x14:conditionalFormatting>
        <x14:conditionalFormatting xmlns:xm="http://schemas.microsoft.com/office/excel/2006/main">
          <x14:cfRule type="dataBar" id="{10FF46B0-54FB-4D0D-B4E7-552B73BB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 L24:L25</xm:sqref>
        </x14:conditionalFormatting>
        <x14:conditionalFormatting xmlns:xm="http://schemas.microsoft.com/office/excel/2006/main">
          <x14:cfRule type="dataBar" id="{4A75CAEE-4C03-4FCA-8E1D-E0A333CB1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</xm:sqref>
        </x14:conditionalFormatting>
        <x14:conditionalFormatting xmlns:xm="http://schemas.microsoft.com/office/excel/2006/main">
          <x14:cfRule type="dataBar" id="{8C0DF1C2-74F3-41EA-B8E5-FE52EFD39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</xm:sqref>
        </x14:conditionalFormatting>
        <x14:conditionalFormatting xmlns:xm="http://schemas.microsoft.com/office/excel/2006/main">
          <x14:cfRule type="dataBar" id="{96C7BB22-1AA2-1B41-A8DB-F4913EF06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84B013-5EED-4674-8A86-B8F76C3B59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23062C-9F6C-40D7-A060-E2AE9ECDC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B40D67-9828-124A-A210-BDB98B390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7D8AD-86E7-4D80-833A-8DD59FEB3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B2F7D3-0348-427E-AFA1-2F7FF65D5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3A657538-CB75-4F8E-AE3B-4595A1F9E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48999B-3D6D-4FA7-952F-BC60BCB55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657541-C0AA-43E0-AD19-61333EADE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019070-10CD-2744-B7D6-449CEEEF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7B1DDB-B836-9546-B4C2-B64474946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F851F-1E8C-4585-88B0-03343F016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CFCE537-7DF7-48F7-89CD-FCD5712D8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45EE05-AF32-0140-B602-177A7DB29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A35D3-F919-4D7C-84F8-BD483CF7D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1CA6B8-BB9A-45A0-9AB9-D1B0E447D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6494C5-C303-4BF7-8572-AD24ABEC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2BA01-E34E-914D-A985-20D1630BC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C03739BD-6405-47B9-8DC2-20D7739A7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F396FB-A801-124B-BD82-CD61B0B6E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CB034-AD5D-2E44-B2BA-CE928060A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F9A21-6462-49B4-8954-DE74D1C27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40E889-DB56-4430-A11E-FE0CF27D3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EDCF03-0609-4739-A473-A2FE4F127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2F5010BB-3365-474F-9183-BD1DF7467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5D5FFB-7341-44DB-B79A-67A69DEA0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A80E4E-606B-482C-8C67-D636992A3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36DF6B-DC90-47C5-9EB3-D8770C74E7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24701D79-D03A-46AC-B88B-0DB1B44C5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K9:L22</xm:sqref>
        </x14:conditionalFormatting>
        <x14:conditionalFormatting xmlns:xm="http://schemas.microsoft.com/office/excel/2006/main">
          <x14:cfRule type="dataBar" id="{4192FD51-2A3B-40D6-9BD0-8A4D91EF1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L24:L25</xm:sqref>
        </x14:conditionalFormatting>
        <x14:conditionalFormatting xmlns:xm="http://schemas.microsoft.com/office/excel/2006/main">
          <x14:cfRule type="dataBar" id="{830549AB-A344-4D30-85E2-CAA507113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1F86B3-8CA4-40B3-8BFA-3ACC9DF37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BBC8FC8C-A7B6-8845-99FD-B3499918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AD781-2473-5048-A693-2DED254C4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374F699E-9A81-4E4C-95E2-0C56CB41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B44793-0094-244B-9004-A4B100C79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FB4F9FDE-EFA0-B14A-9901-47F7E4B2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4F790E-28C4-7B4F-B802-8AAE7B8B1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765EFA67-54F0-0E4C-996C-F6D9B22AB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775F8A-A478-0E43-8AB7-BB7347591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CF0B22C0-8E06-4022-81A0-A02ED01A7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B04B48-E2A4-449E-BEDC-282910B66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CB146"/>
  <sheetViews>
    <sheetView showGridLines="0" topLeftCell="BA22" zoomScale="70" zoomScaleNormal="70" workbookViewId="0">
      <selection activeCell="BP32" sqref="BP32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2</v>
      </c>
      <c r="F2" s="101" t="s">
        <v>20</v>
      </c>
      <c r="G2" s="101"/>
      <c r="H2" s="23">
        <v>30252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6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56">
        <v>0</v>
      </c>
      <c r="J10" s="56">
        <v>67</v>
      </c>
      <c r="K10" s="56">
        <v>55</v>
      </c>
      <c r="L10" s="56">
        <v>40</v>
      </c>
      <c r="M10" s="56">
        <v>75</v>
      </c>
      <c r="N10" s="56">
        <v>62</v>
      </c>
      <c r="O10" s="56">
        <v>75</v>
      </c>
      <c r="P10" s="56">
        <v>76</v>
      </c>
      <c r="Q10" s="56">
        <v>73</v>
      </c>
      <c r="R10" s="56">
        <v>63</v>
      </c>
      <c r="S10" s="56">
        <v>71</v>
      </c>
      <c r="T10" s="56">
        <v>73</v>
      </c>
      <c r="U10" s="56">
        <v>63</v>
      </c>
      <c r="V10" s="56">
        <v>77</v>
      </c>
      <c r="W10" s="26">
        <v>72</v>
      </c>
      <c r="X10" s="26">
        <v>70</v>
      </c>
      <c r="Y10" s="26">
        <v>58</v>
      </c>
      <c r="Z10" s="26">
        <v>43</v>
      </c>
      <c r="AA10" s="26">
        <v>14</v>
      </c>
      <c r="AB10" s="26">
        <v>41</v>
      </c>
      <c r="AC10" s="26">
        <v>116</v>
      </c>
      <c r="AD10" s="26">
        <v>95</v>
      </c>
      <c r="AE10" s="26">
        <v>98</v>
      </c>
      <c r="AF10" s="26">
        <v>106</v>
      </c>
      <c r="AG10" s="26">
        <v>106</v>
      </c>
      <c r="AH10" s="26">
        <v>38</v>
      </c>
      <c r="AI10" s="56">
        <v>29</v>
      </c>
      <c r="AJ10" s="56">
        <v>37</v>
      </c>
      <c r="AK10" s="56">
        <v>36</v>
      </c>
      <c r="AL10" s="56">
        <v>3</v>
      </c>
      <c r="AM10" s="56">
        <v>38</v>
      </c>
      <c r="AN10" s="56">
        <v>28</v>
      </c>
      <c r="AO10" s="56">
        <v>28</v>
      </c>
      <c r="AP10" s="56">
        <v>27</v>
      </c>
      <c r="AQ10" s="56">
        <v>5</v>
      </c>
      <c r="AR10" s="56">
        <v>20</v>
      </c>
      <c r="AS10" s="56">
        <v>23</v>
      </c>
      <c r="AT10" s="56">
        <v>13</v>
      </c>
      <c r="AU10" s="56">
        <v>25</v>
      </c>
      <c r="AV10" s="56">
        <v>24</v>
      </c>
      <c r="AW10" s="56">
        <v>23</v>
      </c>
      <c r="AX10" s="56">
        <v>27</v>
      </c>
      <c r="AY10" s="56">
        <v>12</v>
      </c>
      <c r="AZ10" s="56">
        <v>0</v>
      </c>
      <c r="BA10" s="26">
        <v>0</v>
      </c>
      <c r="BB10" s="26">
        <v>0</v>
      </c>
      <c r="BC10" s="26">
        <v>69</v>
      </c>
      <c r="BD10" s="26">
        <v>94</v>
      </c>
      <c r="BE10" s="26">
        <v>95</v>
      </c>
      <c r="BF10" s="26">
        <v>90</v>
      </c>
      <c r="BG10" s="26">
        <v>88</v>
      </c>
      <c r="BH10" s="26">
        <v>75</v>
      </c>
      <c r="BI10" s="26">
        <v>83</v>
      </c>
      <c r="BJ10" s="26">
        <v>85</v>
      </c>
      <c r="BK10" s="26">
        <v>79</v>
      </c>
      <c r="BL10" s="26">
        <v>72</v>
      </c>
      <c r="BM10" s="26">
        <v>82</v>
      </c>
      <c r="BN10" s="26">
        <v>78</v>
      </c>
      <c r="BO10" s="26">
        <v>76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57">
        <v>0</v>
      </c>
      <c r="J11" s="57">
        <v>67</v>
      </c>
      <c r="K11" s="57">
        <v>55</v>
      </c>
      <c r="L11" s="57">
        <v>40</v>
      </c>
      <c r="M11" s="57">
        <v>75</v>
      </c>
      <c r="N11" s="57">
        <v>62</v>
      </c>
      <c r="O11" s="57">
        <v>75</v>
      </c>
      <c r="P11" s="57">
        <v>76</v>
      </c>
      <c r="Q11" s="57">
        <v>73</v>
      </c>
      <c r="R11" s="57">
        <v>63</v>
      </c>
      <c r="S11" s="57">
        <v>71</v>
      </c>
      <c r="T11" s="57">
        <v>73</v>
      </c>
      <c r="U11" s="57">
        <v>63</v>
      </c>
      <c r="V11" s="57">
        <v>77</v>
      </c>
      <c r="W11" s="39">
        <v>72</v>
      </c>
      <c r="X11" s="39">
        <v>70</v>
      </c>
      <c r="Y11" s="39">
        <v>58</v>
      </c>
      <c r="Z11" s="39">
        <v>43</v>
      </c>
      <c r="AA11" s="39">
        <v>14</v>
      </c>
      <c r="AB11" s="39">
        <v>41</v>
      </c>
      <c r="AC11" s="39">
        <v>116</v>
      </c>
      <c r="AD11" s="39">
        <v>95</v>
      </c>
      <c r="AE11" s="39">
        <v>98</v>
      </c>
      <c r="AF11" s="39">
        <v>106</v>
      </c>
      <c r="AG11" s="39">
        <v>106</v>
      </c>
      <c r="AH11" s="39">
        <v>38</v>
      </c>
      <c r="AI11" s="57">
        <v>29</v>
      </c>
      <c r="AJ11" s="57">
        <v>37</v>
      </c>
      <c r="AK11" s="57">
        <v>36</v>
      </c>
      <c r="AL11" s="57">
        <v>3</v>
      </c>
      <c r="AM11" s="57">
        <v>38</v>
      </c>
      <c r="AN11" s="57">
        <v>28</v>
      </c>
      <c r="AO11" s="57">
        <v>28</v>
      </c>
      <c r="AP11" s="57">
        <v>27</v>
      </c>
      <c r="AQ11" s="57">
        <v>5</v>
      </c>
      <c r="AR11" s="57">
        <v>20</v>
      </c>
      <c r="AS11" s="57">
        <v>23</v>
      </c>
      <c r="AT11" s="57">
        <v>13</v>
      </c>
      <c r="AU11" s="57">
        <v>25</v>
      </c>
      <c r="AV11" s="57">
        <v>24</v>
      </c>
      <c r="AW11" s="57">
        <v>23</v>
      </c>
      <c r="AX11" s="57">
        <v>27</v>
      </c>
      <c r="AY11" s="57">
        <v>12</v>
      </c>
      <c r="AZ11" s="57">
        <v>0</v>
      </c>
      <c r="BA11" s="39">
        <v>0</v>
      </c>
      <c r="BB11" s="39">
        <v>0</v>
      </c>
      <c r="BC11" s="39">
        <v>69</v>
      </c>
      <c r="BD11" s="39">
        <v>94</v>
      </c>
      <c r="BE11" s="39">
        <v>95</v>
      </c>
      <c r="BF11" s="39">
        <v>90</v>
      </c>
      <c r="BG11" s="39">
        <v>88</v>
      </c>
      <c r="BH11" s="39">
        <v>75</v>
      </c>
      <c r="BI11" s="39">
        <v>83</v>
      </c>
      <c r="BJ11" s="39">
        <v>85</v>
      </c>
      <c r="BK11" s="39">
        <v>79</v>
      </c>
      <c r="BL11" s="39">
        <v>72</v>
      </c>
      <c r="BM11" s="39">
        <v>82</v>
      </c>
      <c r="BN11" s="39">
        <v>78</v>
      </c>
      <c r="BO11" s="39">
        <v>76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666</v>
      </c>
      <c r="K13" s="26">
        <v>551</v>
      </c>
      <c r="L13" s="26">
        <v>397</v>
      </c>
      <c r="M13" s="26">
        <v>748</v>
      </c>
      <c r="N13" s="26">
        <v>614</v>
      </c>
      <c r="O13" s="26">
        <v>747</v>
      </c>
      <c r="P13" s="26">
        <v>761</v>
      </c>
      <c r="Q13" s="26">
        <v>732</v>
      </c>
      <c r="R13" s="26">
        <v>638</v>
      </c>
      <c r="S13" s="26">
        <v>716</v>
      </c>
      <c r="T13" s="26">
        <v>732</v>
      </c>
      <c r="U13" s="26">
        <v>631</v>
      </c>
      <c r="V13" s="26">
        <v>772</v>
      </c>
      <c r="W13" s="26">
        <v>722</v>
      </c>
      <c r="X13" s="26">
        <v>693</v>
      </c>
      <c r="Y13" s="26">
        <v>574</v>
      </c>
      <c r="Z13" s="26">
        <v>432</v>
      </c>
      <c r="AA13" s="26">
        <v>138</v>
      </c>
      <c r="AB13" s="26">
        <v>411</v>
      </c>
      <c r="AC13" s="26">
        <v>1161</v>
      </c>
      <c r="AD13" s="26">
        <v>950</v>
      </c>
      <c r="AE13" s="26">
        <v>979</v>
      </c>
      <c r="AF13" s="26">
        <v>1053</v>
      </c>
      <c r="AG13" s="26">
        <v>1056</v>
      </c>
      <c r="AH13" s="26">
        <v>376</v>
      </c>
      <c r="AI13" s="26">
        <v>285</v>
      </c>
      <c r="AJ13" s="26">
        <v>371</v>
      </c>
      <c r="AK13" s="26">
        <v>364</v>
      </c>
      <c r="AL13" s="26">
        <v>28</v>
      </c>
      <c r="AM13" s="26">
        <v>377</v>
      </c>
      <c r="AN13" s="26">
        <v>282</v>
      </c>
      <c r="AO13" s="26">
        <v>280</v>
      </c>
      <c r="AP13" s="26">
        <v>274</v>
      </c>
      <c r="AQ13" s="26">
        <v>51</v>
      </c>
      <c r="AR13" s="26">
        <v>200</v>
      </c>
      <c r="AS13" s="26">
        <v>227</v>
      </c>
      <c r="AT13" s="26">
        <v>127</v>
      </c>
      <c r="AU13" s="26">
        <v>249</v>
      </c>
      <c r="AV13" s="26">
        <v>244</v>
      </c>
      <c r="AW13" s="26">
        <v>237</v>
      </c>
      <c r="AX13" s="26">
        <v>272</v>
      </c>
      <c r="AY13" s="26">
        <v>127</v>
      </c>
      <c r="AZ13" s="26">
        <v>0</v>
      </c>
      <c r="BA13" s="26">
        <v>0</v>
      </c>
      <c r="BB13" s="26">
        <v>0</v>
      </c>
      <c r="BC13" s="26">
        <v>688</v>
      </c>
      <c r="BD13" s="26">
        <v>930</v>
      </c>
      <c r="BE13" s="26">
        <v>941</v>
      </c>
      <c r="BF13" s="26">
        <v>894</v>
      </c>
      <c r="BG13" s="26">
        <v>885</v>
      </c>
      <c r="BH13" s="26">
        <v>748</v>
      </c>
      <c r="BI13" s="26">
        <v>823</v>
      </c>
      <c r="BJ13" s="26">
        <v>844</v>
      </c>
      <c r="BK13" s="26">
        <v>784</v>
      </c>
      <c r="BL13" s="26">
        <v>721</v>
      </c>
      <c r="BM13" s="26">
        <v>814</v>
      </c>
      <c r="BN13" s="26">
        <v>781</v>
      </c>
      <c r="BO13" s="26">
        <v>756</v>
      </c>
      <c r="BP13" s="121">
        <f>IFERROR(SUM(I13:BO13)/SUM(I14:BO14),0)</f>
        <v>0.99621579358874124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666</v>
      </c>
      <c r="K14" s="39">
        <v>553</v>
      </c>
      <c r="L14" s="39">
        <v>404</v>
      </c>
      <c r="M14" s="39">
        <v>750</v>
      </c>
      <c r="N14" s="39">
        <v>617</v>
      </c>
      <c r="O14" s="39">
        <v>752</v>
      </c>
      <c r="P14" s="39">
        <v>762</v>
      </c>
      <c r="Q14" s="39">
        <v>734</v>
      </c>
      <c r="R14" s="39">
        <v>639</v>
      </c>
      <c r="S14" s="39">
        <v>716</v>
      </c>
      <c r="T14" s="39">
        <v>732</v>
      </c>
      <c r="U14" s="39">
        <v>632</v>
      </c>
      <c r="V14" s="39">
        <v>777</v>
      </c>
      <c r="W14" s="39">
        <v>724</v>
      </c>
      <c r="X14" s="39">
        <v>695</v>
      </c>
      <c r="Y14" s="39">
        <v>578</v>
      </c>
      <c r="Z14" s="39">
        <v>435</v>
      </c>
      <c r="AA14" s="39">
        <v>138</v>
      </c>
      <c r="AB14" s="39">
        <v>412</v>
      </c>
      <c r="AC14" s="39">
        <v>1163</v>
      </c>
      <c r="AD14" s="39">
        <v>954</v>
      </c>
      <c r="AE14" s="39">
        <v>981</v>
      </c>
      <c r="AF14" s="39">
        <v>1056</v>
      </c>
      <c r="AG14" s="39">
        <v>1059</v>
      </c>
      <c r="AH14" s="39">
        <v>377</v>
      </c>
      <c r="AI14" s="39">
        <v>291</v>
      </c>
      <c r="AJ14" s="39">
        <v>371</v>
      </c>
      <c r="AK14" s="39">
        <v>364</v>
      </c>
      <c r="AL14" s="39">
        <v>28</v>
      </c>
      <c r="AM14" s="39">
        <v>378</v>
      </c>
      <c r="AN14" s="39">
        <v>282</v>
      </c>
      <c r="AO14" s="39">
        <v>280</v>
      </c>
      <c r="AP14" s="39">
        <v>274</v>
      </c>
      <c r="AQ14" s="39">
        <v>51</v>
      </c>
      <c r="AR14" s="39">
        <v>200</v>
      </c>
      <c r="AS14" s="39">
        <v>227</v>
      </c>
      <c r="AT14" s="39">
        <v>127</v>
      </c>
      <c r="AU14" s="39">
        <v>249</v>
      </c>
      <c r="AV14" s="39">
        <v>244</v>
      </c>
      <c r="AW14" s="39">
        <v>237</v>
      </c>
      <c r="AX14" s="39">
        <v>272</v>
      </c>
      <c r="AY14" s="39">
        <v>127</v>
      </c>
      <c r="AZ14" s="39">
        <v>0</v>
      </c>
      <c r="BA14" s="39">
        <v>0</v>
      </c>
      <c r="BB14" s="39">
        <v>0</v>
      </c>
      <c r="BC14" s="39">
        <v>692</v>
      </c>
      <c r="BD14" s="39">
        <v>935</v>
      </c>
      <c r="BE14" s="39">
        <v>946</v>
      </c>
      <c r="BF14" s="39">
        <v>897</v>
      </c>
      <c r="BG14" s="39">
        <v>887</v>
      </c>
      <c r="BH14" s="39">
        <v>756</v>
      </c>
      <c r="BI14" s="39">
        <v>830</v>
      </c>
      <c r="BJ14" s="39">
        <v>848</v>
      </c>
      <c r="BK14" s="39">
        <v>786</v>
      </c>
      <c r="BL14" s="39">
        <v>723</v>
      </c>
      <c r="BM14" s="39">
        <v>821</v>
      </c>
      <c r="BN14" s="39">
        <v>784</v>
      </c>
      <c r="BO14" s="39">
        <v>762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663</v>
      </c>
      <c r="K19" s="26">
        <v>848</v>
      </c>
      <c r="L19" s="26">
        <v>170</v>
      </c>
      <c r="M19" s="26">
        <v>820</v>
      </c>
      <c r="N19" s="26">
        <v>574</v>
      </c>
      <c r="O19" s="26">
        <v>742</v>
      </c>
      <c r="P19" s="26">
        <v>800</v>
      </c>
      <c r="Q19" s="26">
        <v>734</v>
      </c>
      <c r="R19" s="26">
        <v>723</v>
      </c>
      <c r="S19" s="26">
        <v>648</v>
      </c>
      <c r="T19" s="26">
        <v>679</v>
      </c>
      <c r="U19" s="26">
        <v>472</v>
      </c>
      <c r="V19" s="26">
        <v>922</v>
      </c>
      <c r="W19" s="26">
        <v>624</v>
      </c>
      <c r="X19" s="26">
        <v>863</v>
      </c>
      <c r="Y19" s="26">
        <v>599</v>
      </c>
      <c r="Z19" s="26">
        <v>363</v>
      </c>
      <c r="AA19" s="26">
        <v>121</v>
      </c>
      <c r="AB19" s="26">
        <v>324</v>
      </c>
      <c r="AC19" s="26">
        <v>768</v>
      </c>
      <c r="AD19" s="26">
        <v>1229</v>
      </c>
      <c r="AE19" s="26">
        <v>766</v>
      </c>
      <c r="AF19" s="26">
        <v>889</v>
      </c>
      <c r="AG19" s="26">
        <v>735</v>
      </c>
      <c r="AH19" s="26">
        <v>0</v>
      </c>
      <c r="AI19" s="26">
        <v>1216</v>
      </c>
      <c r="AJ19" s="26">
        <v>898</v>
      </c>
      <c r="AK19" s="26">
        <v>381</v>
      </c>
      <c r="AL19" s="26">
        <v>0</v>
      </c>
      <c r="AM19" s="26">
        <v>403</v>
      </c>
      <c r="AN19" s="26">
        <v>306</v>
      </c>
      <c r="AO19" s="26">
        <v>254</v>
      </c>
      <c r="AP19" s="26">
        <v>235</v>
      </c>
      <c r="AQ19" s="26">
        <v>30</v>
      </c>
      <c r="AR19" s="26">
        <v>313</v>
      </c>
      <c r="AS19" s="26">
        <v>221</v>
      </c>
      <c r="AT19" s="26">
        <v>144</v>
      </c>
      <c r="AU19" s="26">
        <v>181</v>
      </c>
      <c r="AV19" s="26">
        <v>210</v>
      </c>
      <c r="AW19" s="26">
        <v>309</v>
      </c>
      <c r="AX19" s="26">
        <v>267</v>
      </c>
      <c r="AY19" s="26">
        <v>101</v>
      </c>
      <c r="AZ19" s="26">
        <v>147</v>
      </c>
      <c r="BA19" s="26">
        <v>9</v>
      </c>
      <c r="BB19" s="26">
        <v>0</v>
      </c>
      <c r="BC19" s="26">
        <v>383</v>
      </c>
      <c r="BD19" s="26">
        <v>775</v>
      </c>
      <c r="BE19" s="26">
        <v>943</v>
      </c>
      <c r="BF19" s="26">
        <v>919</v>
      </c>
      <c r="BG19" s="26">
        <v>758</v>
      </c>
      <c r="BH19" s="26">
        <v>874</v>
      </c>
      <c r="BI19" s="26">
        <v>845</v>
      </c>
      <c r="BJ19" s="26">
        <v>697</v>
      </c>
      <c r="BK19" s="26">
        <v>972</v>
      </c>
      <c r="BL19" s="26">
        <v>820</v>
      </c>
      <c r="BM19" s="26">
        <v>692</v>
      </c>
      <c r="BN19" s="26">
        <v>834</v>
      </c>
      <c r="BO19" s="26">
        <v>741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663</v>
      </c>
      <c r="K20" s="39">
        <v>848</v>
      </c>
      <c r="L20" s="39">
        <v>170</v>
      </c>
      <c r="M20" s="39">
        <v>820</v>
      </c>
      <c r="N20" s="39">
        <v>574</v>
      </c>
      <c r="O20" s="39">
        <v>742</v>
      </c>
      <c r="P20" s="39">
        <v>800</v>
      </c>
      <c r="Q20" s="39">
        <v>734</v>
      </c>
      <c r="R20" s="39">
        <v>723</v>
      </c>
      <c r="S20" s="39">
        <v>648</v>
      </c>
      <c r="T20" s="39">
        <v>679</v>
      </c>
      <c r="U20" s="39">
        <v>472</v>
      </c>
      <c r="V20" s="39">
        <v>922</v>
      </c>
      <c r="W20" s="39">
        <v>624</v>
      </c>
      <c r="X20" s="39">
        <v>863</v>
      </c>
      <c r="Y20" s="39">
        <v>599</v>
      </c>
      <c r="Z20" s="39">
        <v>363</v>
      </c>
      <c r="AA20" s="39">
        <v>121</v>
      </c>
      <c r="AB20" s="39">
        <v>324</v>
      </c>
      <c r="AC20" s="39">
        <v>768</v>
      </c>
      <c r="AD20" s="39">
        <v>1229</v>
      </c>
      <c r="AE20" s="39">
        <v>766</v>
      </c>
      <c r="AF20" s="39">
        <v>889</v>
      </c>
      <c r="AG20" s="39">
        <v>735</v>
      </c>
      <c r="AH20" s="39">
        <v>0</v>
      </c>
      <c r="AI20" s="39">
        <v>1216</v>
      </c>
      <c r="AJ20" s="39">
        <v>898</v>
      </c>
      <c r="AK20" s="39">
        <v>381</v>
      </c>
      <c r="AL20" s="39">
        <v>0</v>
      </c>
      <c r="AM20" s="39">
        <v>403</v>
      </c>
      <c r="AN20" s="39">
        <v>306</v>
      </c>
      <c r="AO20" s="39">
        <v>254</v>
      </c>
      <c r="AP20" s="39">
        <v>235</v>
      </c>
      <c r="AQ20" s="39">
        <v>30</v>
      </c>
      <c r="AR20" s="39">
        <v>313</v>
      </c>
      <c r="AS20" s="39">
        <v>221</v>
      </c>
      <c r="AT20" s="39">
        <v>144</v>
      </c>
      <c r="AU20" s="39">
        <v>181</v>
      </c>
      <c r="AV20" s="39">
        <v>210</v>
      </c>
      <c r="AW20" s="39">
        <v>309</v>
      </c>
      <c r="AX20" s="39">
        <v>267</v>
      </c>
      <c r="AY20" s="39">
        <v>101</v>
      </c>
      <c r="AZ20" s="39">
        <v>147</v>
      </c>
      <c r="BA20" s="39">
        <v>9</v>
      </c>
      <c r="BB20" s="39">
        <v>0</v>
      </c>
      <c r="BC20" s="39">
        <v>383</v>
      </c>
      <c r="BD20" s="39">
        <v>775</v>
      </c>
      <c r="BE20" s="39">
        <v>943</v>
      </c>
      <c r="BF20" s="39">
        <v>919</v>
      </c>
      <c r="BG20" s="39">
        <v>758</v>
      </c>
      <c r="BH20" s="39">
        <v>874</v>
      </c>
      <c r="BI20" s="39">
        <v>845</v>
      </c>
      <c r="BJ20" s="39">
        <v>697</v>
      </c>
      <c r="BK20" s="39">
        <v>972</v>
      </c>
      <c r="BL20" s="39">
        <v>820</v>
      </c>
      <c r="BM20" s="39">
        <v>692</v>
      </c>
      <c r="BN20" s="39">
        <v>834</v>
      </c>
      <c r="BO20" s="39">
        <v>741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875</v>
      </c>
      <c r="K22" s="26">
        <v>1145</v>
      </c>
      <c r="L22" s="26">
        <v>578</v>
      </c>
      <c r="M22" s="26">
        <v>1034</v>
      </c>
      <c r="N22" s="26">
        <v>953</v>
      </c>
      <c r="O22" s="26">
        <v>1018</v>
      </c>
      <c r="P22" s="26">
        <v>1118</v>
      </c>
      <c r="Q22" s="26">
        <v>1106</v>
      </c>
      <c r="R22" s="26">
        <v>1219</v>
      </c>
      <c r="S22" s="26">
        <v>1056</v>
      </c>
      <c r="T22" s="26">
        <v>1040</v>
      </c>
      <c r="U22" s="26">
        <v>858</v>
      </c>
      <c r="V22" s="26">
        <v>1103</v>
      </c>
      <c r="W22" s="26">
        <v>1018</v>
      </c>
      <c r="X22" s="26">
        <v>1119</v>
      </c>
      <c r="Y22" s="26">
        <v>1000</v>
      </c>
      <c r="Z22" s="26">
        <v>793</v>
      </c>
      <c r="AA22" s="26">
        <v>747</v>
      </c>
      <c r="AB22" s="26">
        <v>818</v>
      </c>
      <c r="AC22" s="26">
        <v>1042</v>
      </c>
      <c r="AD22" s="26">
        <v>1326</v>
      </c>
      <c r="AE22" s="26">
        <v>1069</v>
      </c>
      <c r="AF22" s="26">
        <v>903</v>
      </c>
      <c r="AG22" s="26">
        <v>1082</v>
      </c>
      <c r="AH22" s="26">
        <v>1074</v>
      </c>
      <c r="AI22" s="26">
        <v>1173</v>
      </c>
      <c r="AJ22" s="26">
        <v>867</v>
      </c>
      <c r="AK22" s="26">
        <v>784</v>
      </c>
      <c r="AL22" s="26">
        <v>755</v>
      </c>
      <c r="AM22" s="26">
        <v>732</v>
      </c>
      <c r="AN22" s="26">
        <v>653</v>
      </c>
      <c r="AO22" s="26">
        <v>584</v>
      </c>
      <c r="AP22" s="26">
        <v>413</v>
      </c>
      <c r="AQ22" s="26">
        <v>208</v>
      </c>
      <c r="AR22" s="26">
        <v>295</v>
      </c>
      <c r="AS22" s="26">
        <v>277</v>
      </c>
      <c r="AT22" s="26">
        <v>306</v>
      </c>
      <c r="AU22" s="26">
        <v>241</v>
      </c>
      <c r="AV22" s="26">
        <v>169</v>
      </c>
      <c r="AW22" s="26">
        <v>311</v>
      </c>
      <c r="AX22" s="26">
        <v>319</v>
      </c>
      <c r="AY22" s="26">
        <v>264</v>
      </c>
      <c r="AZ22" s="26">
        <v>213</v>
      </c>
      <c r="BA22" s="26">
        <v>86</v>
      </c>
      <c r="BB22" s="26">
        <v>0</v>
      </c>
      <c r="BC22" s="26">
        <v>609</v>
      </c>
      <c r="BD22" s="26">
        <v>939</v>
      </c>
      <c r="BE22" s="26">
        <v>1127</v>
      </c>
      <c r="BF22" s="26">
        <v>1135</v>
      </c>
      <c r="BG22" s="26">
        <v>1048</v>
      </c>
      <c r="BH22" s="26">
        <v>1019</v>
      </c>
      <c r="BI22" s="26">
        <v>1040</v>
      </c>
      <c r="BJ22" s="26">
        <v>977</v>
      </c>
      <c r="BK22" s="26">
        <v>1107</v>
      </c>
      <c r="BL22" s="26">
        <v>1262</v>
      </c>
      <c r="BM22" s="26">
        <v>1034</v>
      </c>
      <c r="BN22" s="26">
        <v>1144</v>
      </c>
      <c r="BO22" s="26">
        <v>1053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875</v>
      </c>
      <c r="K23" s="39">
        <v>1145</v>
      </c>
      <c r="L23" s="39">
        <v>578</v>
      </c>
      <c r="M23" s="39">
        <v>1034</v>
      </c>
      <c r="N23" s="39">
        <v>953</v>
      </c>
      <c r="O23" s="39">
        <v>1018</v>
      </c>
      <c r="P23" s="39">
        <v>1118</v>
      </c>
      <c r="Q23" s="39">
        <v>1106</v>
      </c>
      <c r="R23" s="39">
        <v>1219</v>
      </c>
      <c r="S23" s="39">
        <v>1056</v>
      </c>
      <c r="T23" s="39">
        <v>1040</v>
      </c>
      <c r="U23" s="39">
        <v>858</v>
      </c>
      <c r="V23" s="39">
        <v>1103</v>
      </c>
      <c r="W23" s="39">
        <v>1018</v>
      </c>
      <c r="X23" s="39">
        <v>1119</v>
      </c>
      <c r="Y23" s="39">
        <v>1000</v>
      </c>
      <c r="Z23" s="39">
        <v>793</v>
      </c>
      <c r="AA23" s="39">
        <v>747</v>
      </c>
      <c r="AB23" s="39">
        <v>818</v>
      </c>
      <c r="AC23" s="39">
        <v>1042</v>
      </c>
      <c r="AD23" s="39">
        <v>1326</v>
      </c>
      <c r="AE23" s="39">
        <v>1069</v>
      </c>
      <c r="AF23" s="39">
        <v>903</v>
      </c>
      <c r="AG23" s="39">
        <v>1082</v>
      </c>
      <c r="AH23" s="39">
        <v>1074</v>
      </c>
      <c r="AI23" s="39">
        <v>1173</v>
      </c>
      <c r="AJ23" s="39">
        <v>867</v>
      </c>
      <c r="AK23" s="39">
        <v>784</v>
      </c>
      <c r="AL23" s="39">
        <v>755</v>
      </c>
      <c r="AM23" s="39">
        <v>732</v>
      </c>
      <c r="AN23" s="39">
        <v>653</v>
      </c>
      <c r="AO23" s="39">
        <v>584</v>
      </c>
      <c r="AP23" s="39">
        <v>413</v>
      </c>
      <c r="AQ23" s="39">
        <v>208</v>
      </c>
      <c r="AR23" s="39">
        <v>295</v>
      </c>
      <c r="AS23" s="39">
        <v>277</v>
      </c>
      <c r="AT23" s="39">
        <v>306</v>
      </c>
      <c r="AU23" s="39">
        <v>241</v>
      </c>
      <c r="AV23" s="39">
        <v>169</v>
      </c>
      <c r="AW23" s="39">
        <v>311</v>
      </c>
      <c r="AX23" s="39">
        <v>319</v>
      </c>
      <c r="AY23" s="39">
        <v>264</v>
      </c>
      <c r="AZ23" s="39">
        <v>213</v>
      </c>
      <c r="BA23" s="39">
        <v>86</v>
      </c>
      <c r="BB23" s="39">
        <v>0</v>
      </c>
      <c r="BC23" s="39">
        <v>609</v>
      </c>
      <c r="BD23" s="39">
        <v>939</v>
      </c>
      <c r="BE23" s="39">
        <v>1127</v>
      </c>
      <c r="BF23" s="39">
        <v>1135</v>
      </c>
      <c r="BG23" s="39">
        <v>1048</v>
      </c>
      <c r="BH23" s="39">
        <v>1019</v>
      </c>
      <c r="BI23" s="39">
        <v>1040</v>
      </c>
      <c r="BJ23" s="39">
        <v>977</v>
      </c>
      <c r="BK23" s="39">
        <v>1107</v>
      </c>
      <c r="BL23" s="39">
        <v>1262</v>
      </c>
      <c r="BM23" s="39">
        <v>1034</v>
      </c>
      <c r="BN23" s="39">
        <v>1144</v>
      </c>
      <c r="BO23" s="39">
        <v>1053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58">
        <v>0</v>
      </c>
      <c r="J25" s="58">
        <v>721</v>
      </c>
      <c r="K25" s="58">
        <v>578</v>
      </c>
      <c r="L25" s="58">
        <v>737</v>
      </c>
      <c r="M25" s="58">
        <v>364</v>
      </c>
      <c r="N25" s="58">
        <v>655</v>
      </c>
      <c r="O25" s="58">
        <v>677</v>
      </c>
      <c r="P25" s="58">
        <v>698</v>
      </c>
      <c r="Q25" s="26">
        <v>746</v>
      </c>
      <c r="R25" s="26">
        <v>610</v>
      </c>
      <c r="S25" s="26">
        <v>811</v>
      </c>
      <c r="T25" s="26">
        <v>695</v>
      </c>
      <c r="U25" s="26">
        <v>654</v>
      </c>
      <c r="V25" s="26">
        <v>673</v>
      </c>
      <c r="W25" s="26">
        <v>709</v>
      </c>
      <c r="X25" s="26">
        <v>762</v>
      </c>
      <c r="Y25" s="26">
        <v>718</v>
      </c>
      <c r="Z25" s="26">
        <v>562</v>
      </c>
      <c r="AA25" s="26">
        <v>167</v>
      </c>
      <c r="AB25" s="26">
        <v>253</v>
      </c>
      <c r="AC25" s="26">
        <v>544</v>
      </c>
      <c r="AD25" s="26">
        <v>945</v>
      </c>
      <c r="AE25" s="26">
        <v>1023</v>
      </c>
      <c r="AF25" s="26">
        <v>1055</v>
      </c>
      <c r="AG25" s="26">
        <v>537</v>
      </c>
      <c r="AH25" s="26">
        <v>8</v>
      </c>
      <c r="AI25" s="26">
        <v>1117</v>
      </c>
      <c r="AJ25" s="26">
        <v>1204</v>
      </c>
      <c r="AK25" s="26">
        <v>414</v>
      </c>
      <c r="AL25" s="26">
        <v>29</v>
      </c>
      <c r="AM25" s="26">
        <v>426</v>
      </c>
      <c r="AN25" s="26">
        <v>385</v>
      </c>
      <c r="AO25" s="26">
        <v>323</v>
      </c>
      <c r="AP25" s="26">
        <v>403</v>
      </c>
      <c r="AQ25" s="26">
        <v>74</v>
      </c>
      <c r="AR25" s="26">
        <v>226</v>
      </c>
      <c r="AS25" s="26">
        <v>239</v>
      </c>
      <c r="AT25" s="26">
        <v>115</v>
      </c>
      <c r="AU25" s="26">
        <v>246</v>
      </c>
      <c r="AV25" s="26">
        <v>282</v>
      </c>
      <c r="AW25" s="26">
        <v>167</v>
      </c>
      <c r="AX25" s="26">
        <v>259</v>
      </c>
      <c r="AY25" s="26">
        <v>156</v>
      </c>
      <c r="AZ25" s="26">
        <v>198</v>
      </c>
      <c r="BA25" s="26">
        <v>136</v>
      </c>
      <c r="BB25" s="26">
        <v>0</v>
      </c>
      <c r="BC25" s="26">
        <v>21</v>
      </c>
      <c r="BD25" s="26">
        <v>445</v>
      </c>
      <c r="BE25" s="26">
        <v>754</v>
      </c>
      <c r="BF25" s="26">
        <v>911</v>
      </c>
      <c r="BG25" s="26">
        <v>845</v>
      </c>
      <c r="BH25" s="26">
        <v>888</v>
      </c>
      <c r="BI25" s="26">
        <v>824</v>
      </c>
      <c r="BJ25" s="26">
        <v>760</v>
      </c>
      <c r="BK25" s="26">
        <v>842</v>
      </c>
      <c r="BL25" s="26">
        <v>665</v>
      </c>
      <c r="BM25" s="26">
        <v>916</v>
      </c>
      <c r="BN25" s="26">
        <v>724</v>
      </c>
      <c r="BO25" s="26">
        <v>832</v>
      </c>
      <c r="BP25" s="121">
        <f>IFERROR(SUM(I25:BO25)/SUM(I26:BO26),0)</f>
        <v>0.99582561752612908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59">
        <v>0</v>
      </c>
      <c r="J26" s="59">
        <v>723</v>
      </c>
      <c r="K26" s="59">
        <v>578</v>
      </c>
      <c r="L26" s="59">
        <v>745</v>
      </c>
      <c r="M26" s="59">
        <v>366</v>
      </c>
      <c r="N26" s="59">
        <v>661</v>
      </c>
      <c r="O26" s="59">
        <v>679</v>
      </c>
      <c r="P26" s="59">
        <v>698</v>
      </c>
      <c r="Q26" s="39">
        <v>747</v>
      </c>
      <c r="R26" s="39">
        <v>613</v>
      </c>
      <c r="S26" s="39">
        <v>815</v>
      </c>
      <c r="T26" s="39">
        <v>699</v>
      </c>
      <c r="U26" s="39">
        <v>661</v>
      </c>
      <c r="V26" s="39">
        <v>678</v>
      </c>
      <c r="W26" s="39">
        <v>715</v>
      </c>
      <c r="X26" s="39">
        <v>765</v>
      </c>
      <c r="Y26" s="39">
        <v>720</v>
      </c>
      <c r="Z26" s="39">
        <v>564</v>
      </c>
      <c r="AA26" s="39">
        <v>168</v>
      </c>
      <c r="AB26" s="39">
        <v>256</v>
      </c>
      <c r="AC26" s="39">
        <v>548</v>
      </c>
      <c r="AD26" s="39">
        <v>953</v>
      </c>
      <c r="AE26" s="39">
        <v>1030</v>
      </c>
      <c r="AF26" s="39">
        <v>1058</v>
      </c>
      <c r="AG26" s="39">
        <v>538</v>
      </c>
      <c r="AH26" s="39">
        <v>8</v>
      </c>
      <c r="AI26" s="39">
        <v>1119</v>
      </c>
      <c r="AJ26" s="39">
        <v>1211</v>
      </c>
      <c r="AK26" s="39">
        <v>418</v>
      </c>
      <c r="AL26" s="39">
        <v>29</v>
      </c>
      <c r="AM26" s="39">
        <v>426</v>
      </c>
      <c r="AN26" s="39">
        <v>388</v>
      </c>
      <c r="AO26" s="39">
        <v>323</v>
      </c>
      <c r="AP26" s="39">
        <v>401</v>
      </c>
      <c r="AQ26" s="39">
        <v>74</v>
      </c>
      <c r="AR26" s="39">
        <v>226</v>
      </c>
      <c r="AS26" s="39">
        <v>239</v>
      </c>
      <c r="AT26" s="39">
        <v>115</v>
      </c>
      <c r="AU26" s="39">
        <v>246</v>
      </c>
      <c r="AV26" s="39">
        <v>282</v>
      </c>
      <c r="AW26" s="39">
        <v>167</v>
      </c>
      <c r="AX26" s="39">
        <v>259</v>
      </c>
      <c r="AY26" s="39">
        <v>156</v>
      </c>
      <c r="AZ26" s="39">
        <v>198</v>
      </c>
      <c r="BA26" s="39">
        <v>136</v>
      </c>
      <c r="BB26" s="39">
        <v>0</v>
      </c>
      <c r="BC26" s="39">
        <v>21</v>
      </c>
      <c r="BD26" s="39">
        <v>447</v>
      </c>
      <c r="BE26" s="39">
        <v>756</v>
      </c>
      <c r="BF26" s="39">
        <v>915</v>
      </c>
      <c r="BG26" s="39">
        <v>845</v>
      </c>
      <c r="BH26" s="39">
        <v>893</v>
      </c>
      <c r="BI26" s="39">
        <v>828</v>
      </c>
      <c r="BJ26" s="39">
        <v>764</v>
      </c>
      <c r="BK26" s="39">
        <v>847</v>
      </c>
      <c r="BL26" s="39">
        <v>668</v>
      </c>
      <c r="BM26" s="39">
        <v>919</v>
      </c>
      <c r="BN26" s="39">
        <v>727</v>
      </c>
      <c r="BO26" s="39">
        <v>832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60" t="s">
        <v>23</v>
      </c>
      <c r="C35" s="160"/>
      <c r="D35" s="160"/>
      <c r="E35" s="160"/>
      <c r="F35" s="160"/>
      <c r="G35" s="161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62"/>
      <c r="C36" s="163"/>
      <c r="D36" s="163"/>
      <c r="E36" s="163"/>
      <c r="F36" s="163"/>
      <c r="G36" s="164"/>
      <c r="H36" s="127"/>
      <c r="I36" s="127"/>
      <c r="J36" s="127"/>
      <c r="K36" s="127"/>
      <c r="L36" s="127"/>
      <c r="M36" s="128"/>
    </row>
    <row r="37" spans="2:13" ht="30" customHeight="1" thickBot="1" x14ac:dyDescent="0.3">
      <c r="B37" s="165"/>
      <c r="C37" s="166"/>
      <c r="D37" s="166"/>
      <c r="E37" s="166"/>
      <c r="F37" s="166"/>
      <c r="G37" s="167"/>
      <c r="H37" s="130"/>
      <c r="I37" s="130"/>
      <c r="J37" s="130"/>
      <c r="K37" s="130"/>
      <c r="L37" s="130"/>
      <c r="M37" s="131"/>
    </row>
    <row r="38" spans="2:13" ht="30" customHeight="1" thickTop="1" x14ac:dyDescent="0.25">
      <c r="B38" s="62"/>
      <c r="C38" s="63"/>
      <c r="D38" s="63"/>
      <c r="E38" s="63"/>
    </row>
    <row r="39" spans="2:13" ht="30" customHeight="1" x14ac:dyDescent="0.25">
      <c r="B39" s="64"/>
      <c r="C39" s="64"/>
      <c r="D39" s="64"/>
      <c r="E39" s="64"/>
    </row>
    <row r="40" spans="2:13" ht="30" customHeight="1" x14ac:dyDescent="0.25">
      <c r="B40" s="65"/>
      <c r="C40" s="64"/>
      <c r="D40" s="64"/>
      <c r="E40" s="66"/>
    </row>
    <row r="41" spans="2:13" ht="30" customHeight="1" x14ac:dyDescent="0.25">
      <c r="B41" s="65"/>
      <c r="C41" s="64"/>
      <c r="D41" s="64"/>
      <c r="E41" s="66"/>
    </row>
    <row r="42" spans="2:13" ht="30" customHeight="1" x14ac:dyDescent="0.25">
      <c r="B42" s="62"/>
      <c r="C42" s="63"/>
      <c r="D42" s="63"/>
      <c r="E42" s="63"/>
    </row>
    <row r="43" spans="2:13" ht="30" customHeight="1" x14ac:dyDescent="0.25">
      <c r="B43" s="64"/>
      <c r="C43" s="64"/>
      <c r="D43" s="64"/>
      <c r="E43" s="64"/>
    </row>
    <row r="44" spans="2:13" ht="30" customHeight="1" x14ac:dyDescent="0.25">
      <c r="B44" s="65"/>
      <c r="C44" s="64"/>
      <c r="D44" s="64"/>
      <c r="E44" s="66"/>
    </row>
    <row r="45" spans="2:13" ht="30" customHeight="1" x14ac:dyDescent="0.25">
      <c r="B45" s="65"/>
      <c r="C45" s="64"/>
      <c r="D45" s="64"/>
      <c r="E45" s="66"/>
    </row>
    <row r="46" spans="2:13" ht="30" customHeight="1" x14ac:dyDescent="0.25">
      <c r="B46" s="65"/>
      <c r="C46" s="64"/>
      <c r="D46" s="64"/>
      <c r="E46" s="66"/>
    </row>
    <row r="47" spans="2:13" ht="30" customHeight="1" x14ac:dyDescent="0.25">
      <c r="B47" s="65"/>
      <c r="C47" s="64"/>
      <c r="D47" s="64"/>
      <c r="E47" s="66"/>
    </row>
    <row r="48" spans="2:13" ht="30" customHeight="1" x14ac:dyDescent="0.25">
      <c r="B48" s="65"/>
      <c r="C48" s="64"/>
      <c r="D48" s="64"/>
      <c r="E48" s="66"/>
    </row>
    <row r="49" spans="2:5" ht="30" customHeight="1" x14ac:dyDescent="0.25">
      <c r="B49" s="65"/>
      <c r="C49" s="64"/>
      <c r="D49" s="64"/>
      <c r="E49" s="66"/>
    </row>
    <row r="50" spans="2:5" ht="30" customHeight="1" x14ac:dyDescent="0.25">
      <c r="B50" s="65"/>
      <c r="C50" s="64"/>
      <c r="D50" s="64"/>
      <c r="E50" s="66"/>
    </row>
    <row r="51" spans="2:5" ht="30" customHeight="1" x14ac:dyDescent="0.25">
      <c r="B51" s="62"/>
      <c r="C51" s="63"/>
      <c r="D51" s="63"/>
      <c r="E51" s="63"/>
    </row>
    <row r="52" spans="2:5" ht="30" customHeight="1" x14ac:dyDescent="0.25">
      <c r="B52" s="64"/>
      <c r="C52" s="64"/>
      <c r="D52" s="64"/>
      <c r="E52" s="64"/>
    </row>
    <row r="53" spans="2:5" ht="30" customHeight="1" x14ac:dyDescent="0.25">
      <c r="B53" s="65"/>
      <c r="C53" s="64"/>
      <c r="D53" s="64"/>
      <c r="E53" s="66"/>
    </row>
    <row r="54" spans="2:5" ht="30" customHeight="1" x14ac:dyDescent="0.25">
      <c r="B54" s="65"/>
      <c r="C54" s="64"/>
      <c r="D54" s="64"/>
      <c r="E54" s="66"/>
    </row>
    <row r="55" spans="2:5" ht="30" customHeight="1" x14ac:dyDescent="0.25">
      <c r="B55" s="62"/>
      <c r="C55" s="63"/>
      <c r="D55" s="63"/>
      <c r="E55" s="63"/>
    </row>
    <row r="56" spans="2:5" ht="30" customHeight="1" x14ac:dyDescent="0.25">
      <c r="B56" s="64"/>
      <c r="C56" s="64"/>
      <c r="D56" s="64"/>
      <c r="E56" s="64"/>
    </row>
    <row r="57" spans="2:5" ht="30" customHeight="1" x14ac:dyDescent="0.25">
      <c r="B57" s="65"/>
      <c r="C57" s="64"/>
      <c r="D57" s="64"/>
      <c r="E57" s="66"/>
    </row>
    <row r="58" spans="2:5" ht="30" customHeight="1" x14ac:dyDescent="0.25">
      <c r="B58" s="65"/>
      <c r="C58" s="64"/>
      <c r="D58" s="64"/>
      <c r="E58" s="66"/>
    </row>
    <row r="59" spans="2:5" ht="30" customHeight="1" x14ac:dyDescent="0.25">
      <c r="B59" s="65"/>
      <c r="C59" s="64"/>
      <c r="D59" s="64"/>
      <c r="E59" s="66"/>
    </row>
    <row r="60" spans="2:5" ht="30" customHeight="1" x14ac:dyDescent="0.25">
      <c r="B60" s="62"/>
      <c r="C60" s="63"/>
      <c r="D60" s="63"/>
      <c r="E60" s="63"/>
    </row>
    <row r="61" spans="2:5" ht="30" customHeight="1" x14ac:dyDescent="0.25">
      <c r="B61" s="64"/>
      <c r="C61" s="64"/>
      <c r="D61" s="64"/>
      <c r="E61" s="64"/>
    </row>
    <row r="62" spans="2:5" ht="30" customHeight="1" x14ac:dyDescent="0.25">
      <c r="B62" s="65"/>
      <c r="C62" s="64"/>
      <c r="D62" s="64"/>
      <c r="E62" s="66"/>
    </row>
    <row r="63" spans="2:5" ht="30" customHeight="1" x14ac:dyDescent="0.25">
      <c r="B63" s="65"/>
      <c r="C63" s="64"/>
      <c r="D63" s="64"/>
      <c r="E63" s="66"/>
    </row>
    <row r="64" spans="2:5" ht="30" customHeight="1" x14ac:dyDescent="0.25">
      <c r="B64" s="65"/>
      <c r="C64" s="64"/>
      <c r="D64" s="64"/>
      <c r="E64" s="66"/>
    </row>
    <row r="65" spans="2:5" ht="30" customHeight="1" x14ac:dyDescent="0.25">
      <c r="B65" s="65"/>
      <c r="C65" s="64"/>
      <c r="D65" s="64"/>
      <c r="E65" s="66"/>
    </row>
    <row r="66" spans="2:5" ht="30" customHeight="1" x14ac:dyDescent="0.25">
      <c r="B66" s="65"/>
      <c r="C66" s="64"/>
      <c r="D66" s="64"/>
      <c r="E66" s="66"/>
    </row>
    <row r="67" spans="2:5" ht="30" customHeight="1" x14ac:dyDescent="0.25">
      <c r="B67" s="62"/>
      <c r="C67" s="63"/>
      <c r="D67" s="63"/>
      <c r="E67" s="63"/>
    </row>
    <row r="68" spans="2:5" ht="30" customHeight="1" x14ac:dyDescent="0.25">
      <c r="B68" s="64"/>
      <c r="C68" s="64"/>
      <c r="D68" s="64"/>
      <c r="E68" s="64"/>
    </row>
    <row r="69" spans="2:5" ht="30" customHeight="1" x14ac:dyDescent="0.25">
      <c r="B69" s="65"/>
      <c r="C69" s="64"/>
      <c r="D69" s="64"/>
      <c r="E69" s="66"/>
    </row>
    <row r="70" spans="2:5" ht="30" customHeight="1" x14ac:dyDescent="0.25">
      <c r="B70" s="62"/>
      <c r="C70" s="63"/>
      <c r="D70" s="63"/>
      <c r="E70" s="63"/>
    </row>
    <row r="71" spans="2:5" ht="30" customHeight="1" x14ac:dyDescent="0.25">
      <c r="B71" s="64"/>
      <c r="C71" s="64"/>
      <c r="D71" s="64"/>
      <c r="E71" s="64"/>
    </row>
    <row r="72" spans="2:5" ht="30" customHeight="1" x14ac:dyDescent="0.25">
      <c r="B72" s="65"/>
      <c r="C72" s="64"/>
      <c r="D72" s="64"/>
      <c r="E72" s="66"/>
    </row>
    <row r="73" spans="2:5" ht="30" customHeight="1" x14ac:dyDescent="0.25">
      <c r="B73" s="65"/>
      <c r="C73" s="64"/>
      <c r="D73" s="64"/>
      <c r="E73" s="66"/>
    </row>
    <row r="74" spans="2:5" ht="30" customHeight="1" x14ac:dyDescent="0.25">
      <c r="B74" s="62"/>
      <c r="C74" s="63"/>
      <c r="D74" s="63"/>
      <c r="E74" s="63"/>
    </row>
    <row r="75" spans="2:5" ht="30" customHeight="1" x14ac:dyDescent="0.25">
      <c r="B75" s="64"/>
      <c r="C75" s="64"/>
      <c r="D75" s="64"/>
      <c r="E75" s="64"/>
    </row>
    <row r="76" spans="2:5" ht="30" customHeight="1" x14ac:dyDescent="0.25">
      <c r="B76" s="65"/>
      <c r="C76" s="64"/>
      <c r="D76" s="64"/>
      <c r="E76" s="66"/>
    </row>
    <row r="77" spans="2:5" ht="30" customHeight="1" x14ac:dyDescent="0.25">
      <c r="B77" s="62"/>
      <c r="C77" s="63"/>
      <c r="D77" s="63"/>
      <c r="E77" s="63"/>
    </row>
    <row r="78" spans="2:5" ht="30" customHeight="1" x14ac:dyDescent="0.25">
      <c r="B78" s="63"/>
      <c r="C78" s="64"/>
      <c r="D78" s="64"/>
      <c r="E78" s="63"/>
    </row>
    <row r="79" spans="2:5" ht="30" customHeight="1" x14ac:dyDescent="0.25">
      <c r="B79" s="65"/>
      <c r="C79" s="64"/>
      <c r="D79" s="64"/>
      <c r="E79" s="66"/>
    </row>
    <row r="80" spans="2:5" ht="30" customHeight="1" x14ac:dyDescent="0.25">
      <c r="B80" s="62"/>
      <c r="C80" s="63"/>
      <c r="D80" s="63"/>
      <c r="E80" s="63"/>
    </row>
    <row r="81" spans="2:5" ht="30" customHeight="1" x14ac:dyDescent="0.25">
      <c r="B81" s="63"/>
      <c r="C81" s="64"/>
      <c r="D81" s="64"/>
      <c r="E81" s="63"/>
    </row>
    <row r="82" spans="2:5" ht="30" customHeight="1" x14ac:dyDescent="0.25">
      <c r="B82" s="65"/>
      <c r="C82" s="64"/>
      <c r="D82" s="64"/>
      <c r="E82" s="66"/>
    </row>
    <row r="83" spans="2:5" ht="30" customHeight="1" x14ac:dyDescent="0.25">
      <c r="B83" s="65"/>
      <c r="C83" s="64"/>
      <c r="D83" s="64"/>
      <c r="E83" s="66"/>
    </row>
    <row r="84" spans="2:5" ht="30" customHeight="1" x14ac:dyDescent="0.25">
      <c r="B84" s="65"/>
      <c r="C84" s="64"/>
      <c r="D84" s="64"/>
      <c r="E84" s="66"/>
    </row>
    <row r="85" spans="2:5" ht="30" customHeight="1" x14ac:dyDescent="0.25">
      <c r="B85" s="65"/>
      <c r="C85" s="64"/>
      <c r="D85" s="64"/>
      <c r="E85" s="66"/>
    </row>
    <row r="86" spans="2:5" ht="30" customHeight="1" x14ac:dyDescent="0.25">
      <c r="B86" s="65"/>
      <c r="C86" s="64"/>
      <c r="D86" s="64"/>
      <c r="E86" s="66"/>
    </row>
    <row r="87" spans="2:5" ht="30" customHeight="1" x14ac:dyDescent="0.25">
      <c r="B87" s="62"/>
      <c r="C87" s="63"/>
      <c r="D87" s="63"/>
      <c r="E87" s="63"/>
    </row>
    <row r="88" spans="2:5" ht="30" customHeight="1" x14ac:dyDescent="0.25">
      <c r="B88" s="65"/>
      <c r="C88" s="64"/>
      <c r="D88" s="64"/>
      <c r="E88" s="64"/>
    </row>
    <row r="89" spans="2:5" ht="30" customHeight="1" x14ac:dyDescent="0.25">
      <c r="B89" s="67"/>
      <c r="C89" s="64"/>
      <c r="D89" s="68"/>
      <c r="E89" s="69"/>
    </row>
    <row r="90" spans="2:5" ht="30" customHeight="1" x14ac:dyDescent="0.25">
      <c r="B90" s="67"/>
      <c r="C90" s="64"/>
      <c r="D90" s="68"/>
      <c r="E90" s="69"/>
    </row>
    <row r="91" spans="2:5" ht="30" customHeight="1" x14ac:dyDescent="0.25">
      <c r="B91" s="70"/>
      <c r="C91" s="63"/>
      <c r="D91" s="63"/>
      <c r="E91" s="63"/>
    </row>
    <row r="92" spans="2:5" ht="30" customHeight="1" x14ac:dyDescent="0.25">
      <c r="B92" s="65"/>
      <c r="C92" s="64"/>
      <c r="D92" s="64"/>
      <c r="E92" s="64"/>
    </row>
    <row r="93" spans="2:5" ht="30" customHeight="1" x14ac:dyDescent="0.25">
      <c r="B93" s="67"/>
      <c r="C93" s="64"/>
      <c r="D93" s="68"/>
      <c r="E93" s="69"/>
    </row>
    <row r="94" spans="2:5" ht="30" customHeight="1" x14ac:dyDescent="0.25">
      <c r="B94" s="67"/>
      <c r="C94" s="64"/>
      <c r="D94" s="68"/>
      <c r="E94" s="69"/>
    </row>
    <row r="95" spans="2:5" ht="30" customHeight="1" x14ac:dyDescent="0.25">
      <c r="B95" s="70"/>
      <c r="C95" s="63"/>
      <c r="D95" s="63"/>
      <c r="E95" s="63"/>
    </row>
    <row r="96" spans="2:5" ht="30" customHeight="1" x14ac:dyDescent="0.25">
      <c r="B96" s="65"/>
      <c r="C96" s="64"/>
      <c r="D96" s="64"/>
      <c r="E96" s="64"/>
    </row>
    <row r="97" spans="2:5" ht="30" customHeight="1" x14ac:dyDescent="0.25">
      <c r="B97" s="67"/>
      <c r="C97" s="64"/>
      <c r="D97" s="68"/>
      <c r="E97" s="69"/>
    </row>
    <row r="98" spans="2:5" ht="30" customHeight="1" x14ac:dyDescent="0.25">
      <c r="B98" s="67"/>
      <c r="C98" s="64"/>
      <c r="D98" s="68"/>
      <c r="E98" s="69"/>
    </row>
    <row r="99" spans="2:5" ht="30" customHeight="1" x14ac:dyDescent="0.25">
      <c r="B99" s="67"/>
      <c r="C99" s="64"/>
      <c r="D99" s="68"/>
      <c r="E99" s="69"/>
    </row>
    <row r="100" spans="2:5" ht="30" customHeight="1" x14ac:dyDescent="0.25">
      <c r="B100" s="67"/>
      <c r="C100" s="64"/>
      <c r="D100" s="68"/>
      <c r="E100" s="69"/>
    </row>
    <row r="101" spans="2:5" ht="30" customHeight="1" x14ac:dyDescent="0.25">
      <c r="B101" s="70"/>
      <c r="C101" s="63"/>
      <c r="D101" s="63"/>
      <c r="E101" s="63"/>
    </row>
    <row r="102" spans="2:5" ht="30" customHeight="1" x14ac:dyDescent="0.25">
      <c r="B102" s="65"/>
      <c r="C102" s="64"/>
      <c r="D102" s="64"/>
      <c r="E102" s="64"/>
    </row>
    <row r="103" spans="2:5" ht="30" customHeight="1" x14ac:dyDescent="0.25">
      <c r="B103" s="67"/>
      <c r="C103" s="64"/>
      <c r="D103" s="68"/>
      <c r="E103" s="69"/>
    </row>
    <row r="104" spans="2:5" ht="30" customHeight="1" x14ac:dyDescent="0.25">
      <c r="B104" s="67"/>
      <c r="C104" s="64"/>
      <c r="D104" s="71"/>
      <c r="E104" s="69"/>
    </row>
    <row r="105" spans="2:5" ht="30" customHeight="1" x14ac:dyDescent="0.25">
      <c r="B105" s="67"/>
      <c r="C105" s="64"/>
      <c r="D105" s="68"/>
      <c r="E105" s="69"/>
    </row>
    <row r="106" spans="2:5" ht="30" customHeight="1" x14ac:dyDescent="0.25">
      <c r="B106" s="70"/>
      <c r="C106" s="63"/>
      <c r="D106" s="63"/>
      <c r="E106" s="63"/>
    </row>
    <row r="107" spans="2:5" ht="30" customHeight="1" x14ac:dyDescent="0.25">
      <c r="B107" s="65"/>
      <c r="C107" s="64"/>
      <c r="D107" s="64"/>
      <c r="E107" s="64"/>
    </row>
    <row r="108" spans="2:5" ht="30" customHeight="1" x14ac:dyDescent="0.25">
      <c r="B108" s="67"/>
      <c r="C108" s="64"/>
      <c r="D108" s="68"/>
      <c r="E108" s="69"/>
    </row>
    <row r="109" spans="2:5" ht="30" customHeight="1" x14ac:dyDescent="0.25">
      <c r="B109" s="70"/>
      <c r="C109" s="63"/>
      <c r="D109" s="63"/>
      <c r="E109" s="63"/>
    </row>
    <row r="110" spans="2:5" ht="30" customHeight="1" x14ac:dyDescent="0.25">
      <c r="B110" s="65"/>
      <c r="C110" s="64"/>
      <c r="D110" s="64"/>
      <c r="E110" s="64"/>
    </row>
    <row r="111" spans="2:5" ht="30" customHeight="1" x14ac:dyDescent="0.25">
      <c r="B111" s="67"/>
      <c r="C111" s="64"/>
      <c r="D111" s="68"/>
      <c r="E111" s="69"/>
    </row>
    <row r="112" spans="2:5" ht="30" customHeight="1" x14ac:dyDescent="0.25">
      <c r="B112" s="67"/>
      <c r="C112" s="64"/>
      <c r="D112" s="68"/>
      <c r="E112" s="69"/>
    </row>
    <row r="113" spans="2:5" ht="30" customHeight="1" x14ac:dyDescent="0.25">
      <c r="B113" s="70"/>
      <c r="C113" s="63"/>
      <c r="D113" s="63"/>
      <c r="E113" s="63"/>
    </row>
    <row r="114" spans="2:5" ht="30" customHeight="1" x14ac:dyDescent="0.25">
      <c r="B114" s="65"/>
      <c r="C114" s="64"/>
      <c r="D114" s="64"/>
      <c r="E114" s="64"/>
    </row>
    <row r="115" spans="2:5" ht="30" customHeight="1" x14ac:dyDescent="0.25">
      <c r="B115" s="67"/>
      <c r="C115" s="64"/>
      <c r="D115" s="68"/>
      <c r="E115" s="69"/>
    </row>
    <row r="116" spans="2:5" ht="30" customHeight="1" x14ac:dyDescent="0.25">
      <c r="B116" s="67"/>
      <c r="C116" s="64"/>
      <c r="D116" s="68"/>
      <c r="E116" s="69"/>
    </row>
    <row r="117" spans="2:5" ht="30" customHeight="1" x14ac:dyDescent="0.25">
      <c r="B117" s="67"/>
      <c r="C117" s="64"/>
      <c r="D117" s="68"/>
      <c r="E117" s="69"/>
    </row>
    <row r="118" spans="2:5" ht="30" customHeight="1" x14ac:dyDescent="0.25">
      <c r="B118" s="65"/>
      <c r="C118" s="64"/>
      <c r="D118" s="72"/>
      <c r="E118" s="66"/>
    </row>
    <row r="119" spans="2:5" ht="30" customHeight="1" x14ac:dyDescent="0.25">
      <c r="B119" s="70"/>
      <c r="C119" s="63"/>
      <c r="D119" s="63"/>
      <c r="E119" s="63"/>
    </row>
    <row r="120" spans="2:5" ht="30" customHeight="1" x14ac:dyDescent="0.25">
      <c r="B120" s="65"/>
      <c r="C120" s="64"/>
      <c r="D120" s="64"/>
      <c r="E120" s="64"/>
    </row>
    <row r="121" spans="2:5" ht="30" customHeight="1" x14ac:dyDescent="0.25">
      <c r="B121" s="67"/>
      <c r="C121" s="64"/>
      <c r="D121" s="68"/>
      <c r="E121" s="69"/>
    </row>
    <row r="122" spans="2:5" ht="30" customHeight="1" x14ac:dyDescent="0.25">
      <c r="B122" s="67"/>
      <c r="C122" s="64"/>
      <c r="D122" s="68"/>
      <c r="E122" s="69"/>
    </row>
    <row r="123" spans="2:5" ht="30" customHeight="1" x14ac:dyDescent="0.25">
      <c r="B123" s="67"/>
      <c r="C123" s="64"/>
      <c r="D123" s="68"/>
      <c r="E123" s="69"/>
    </row>
    <row r="124" spans="2:5" ht="30" customHeight="1" x14ac:dyDescent="0.25">
      <c r="B124" s="70"/>
      <c r="C124" s="63"/>
      <c r="D124" s="63"/>
      <c r="E124" s="63"/>
    </row>
    <row r="125" spans="2:5" ht="30" customHeight="1" x14ac:dyDescent="0.25">
      <c r="B125" s="65"/>
      <c r="C125" s="64"/>
      <c r="D125" s="64"/>
      <c r="E125" s="64"/>
    </row>
    <row r="126" spans="2:5" ht="30" customHeight="1" x14ac:dyDescent="0.25">
      <c r="B126" s="67"/>
      <c r="C126" s="64"/>
      <c r="D126" s="64"/>
      <c r="E126" s="69"/>
    </row>
    <row r="127" spans="2:5" ht="30" customHeight="1" x14ac:dyDescent="0.25">
      <c r="B127" s="67"/>
      <c r="C127" s="64"/>
      <c r="D127" s="64"/>
      <c r="E127" s="69"/>
    </row>
    <row r="128" spans="2:5" ht="30" customHeight="1" x14ac:dyDescent="0.25">
      <c r="B128" s="67"/>
      <c r="C128" s="64"/>
      <c r="D128" s="64"/>
      <c r="E128" s="69"/>
    </row>
    <row r="129" spans="2:5" ht="30" customHeight="1" x14ac:dyDescent="0.25">
      <c r="B129" s="70"/>
      <c r="C129" s="63"/>
      <c r="D129" s="63"/>
      <c r="E129" s="63"/>
    </row>
    <row r="130" spans="2:5" ht="30" customHeight="1" x14ac:dyDescent="0.25">
      <c r="B130" s="65"/>
      <c r="C130" s="64"/>
      <c r="D130" s="64"/>
      <c r="E130" s="64"/>
    </row>
    <row r="131" spans="2:5" ht="30" customHeight="1" x14ac:dyDescent="0.35">
      <c r="B131" s="73"/>
      <c r="C131" s="74"/>
      <c r="D131" s="75"/>
      <c r="E131" s="76"/>
    </row>
    <row r="132" spans="2:5" ht="30" customHeight="1" x14ac:dyDescent="0.35">
      <c r="B132" s="73"/>
      <c r="C132" s="74"/>
      <c r="D132" s="75"/>
      <c r="E132" s="76"/>
    </row>
    <row r="133" spans="2:5" ht="30" customHeight="1" x14ac:dyDescent="0.35">
      <c r="B133" s="73"/>
      <c r="C133" s="74"/>
      <c r="D133" s="75"/>
      <c r="E133" s="76"/>
    </row>
    <row r="134" spans="2:5" ht="30" customHeight="1" x14ac:dyDescent="0.25">
      <c r="B134" s="70"/>
      <c r="C134" s="63"/>
      <c r="D134" s="63"/>
      <c r="E134" s="63"/>
    </row>
    <row r="135" spans="2:5" ht="30" customHeight="1" x14ac:dyDescent="0.25">
      <c r="B135" s="65"/>
      <c r="C135" s="64"/>
      <c r="D135" s="64"/>
      <c r="E135" s="64"/>
    </row>
    <row r="136" spans="2:5" ht="30" customHeight="1" x14ac:dyDescent="0.35">
      <c r="B136" s="73"/>
      <c r="C136" s="74"/>
      <c r="D136" s="75"/>
      <c r="E136" s="76"/>
    </row>
    <row r="137" spans="2:5" ht="30" customHeight="1" x14ac:dyDescent="0.35">
      <c r="B137" s="73"/>
      <c r="C137" s="74"/>
      <c r="D137" s="75"/>
      <c r="E137" s="76"/>
    </row>
    <row r="138" spans="2:5" ht="30" customHeight="1" x14ac:dyDescent="0.25">
      <c r="B138" s="70"/>
      <c r="C138" s="63"/>
      <c r="D138" s="63"/>
      <c r="E138" s="63"/>
    </row>
    <row r="139" spans="2:5" ht="30" customHeight="1" x14ac:dyDescent="0.25">
      <c r="B139" s="65"/>
      <c r="C139" s="64"/>
      <c r="D139" s="64"/>
      <c r="E139" s="64"/>
    </row>
    <row r="140" spans="2:5" ht="30" customHeight="1" x14ac:dyDescent="0.25">
      <c r="B140" s="65"/>
      <c r="C140" s="64"/>
      <c r="D140" s="64"/>
      <c r="E140" s="66"/>
    </row>
    <row r="141" spans="2:5" ht="30" customHeight="1" x14ac:dyDescent="0.25">
      <c r="B141" s="65"/>
      <c r="C141" s="64"/>
      <c r="D141" s="64"/>
      <c r="E141" s="66"/>
    </row>
    <row r="142" spans="2:5" ht="30" customHeight="1" x14ac:dyDescent="0.25">
      <c r="B142" s="65"/>
      <c r="C142" s="64"/>
      <c r="D142" s="64"/>
      <c r="E142" s="66"/>
    </row>
    <row r="143" spans="2:5" ht="30" customHeight="1" x14ac:dyDescent="0.25">
      <c r="B143" s="65"/>
      <c r="C143" s="64"/>
      <c r="D143" s="64"/>
      <c r="E143" s="66"/>
    </row>
    <row r="144" spans="2:5" ht="30" customHeight="1" x14ac:dyDescent="0.25">
      <c r="B144" s="65"/>
      <c r="C144" s="64"/>
      <c r="D144" s="64"/>
      <c r="E144" s="66"/>
    </row>
    <row r="145" spans="2:5" ht="30" customHeight="1" x14ac:dyDescent="0.25">
      <c r="B145" s="65"/>
      <c r="C145" s="64"/>
      <c r="D145" s="64"/>
      <c r="E145" s="66"/>
    </row>
    <row r="146" spans="2:5" ht="30" customHeight="1" x14ac:dyDescent="0.25">
      <c r="B146" s="71"/>
      <c r="C146" s="71"/>
      <c r="D146" s="71"/>
      <c r="E146" s="71"/>
    </row>
  </sheetData>
  <mergeCells count="70">
    <mergeCell ref="I29:L29"/>
    <mergeCell ref="B34:M34"/>
    <mergeCell ref="B35:G35"/>
    <mergeCell ref="H35:M35"/>
    <mergeCell ref="B36:G37"/>
    <mergeCell ref="H36:M37"/>
    <mergeCell ref="A1:BP1"/>
    <mergeCell ref="F2:G2"/>
    <mergeCell ref="A4:BP4"/>
    <mergeCell ref="A5:BP5"/>
    <mergeCell ref="F10:F11"/>
    <mergeCell ref="G10:G11"/>
    <mergeCell ref="BP10:BP11"/>
    <mergeCell ref="A6:A9"/>
    <mergeCell ref="B6:H6"/>
    <mergeCell ref="I6:BO6"/>
    <mergeCell ref="BP6:BP9"/>
    <mergeCell ref="B7:D7"/>
    <mergeCell ref="E7:H7"/>
    <mergeCell ref="I7:BO7"/>
    <mergeCell ref="B8:BO8"/>
    <mergeCell ref="A12:BP12"/>
    <mergeCell ref="A10:A11"/>
    <mergeCell ref="B10:B11"/>
    <mergeCell ref="C10:C11"/>
    <mergeCell ref="D10:D11"/>
    <mergeCell ref="E10:E11"/>
    <mergeCell ref="F13:F14"/>
    <mergeCell ref="G13:G14"/>
    <mergeCell ref="BP13:BP14"/>
    <mergeCell ref="A15:BP15"/>
    <mergeCell ref="A13:A14"/>
    <mergeCell ref="B13:B14"/>
    <mergeCell ref="C13:C14"/>
    <mergeCell ref="D13:D14"/>
    <mergeCell ref="E13:E14"/>
    <mergeCell ref="F16:F17"/>
    <mergeCell ref="G16:G17"/>
    <mergeCell ref="BP16:BP17"/>
    <mergeCell ref="A18:BP18"/>
    <mergeCell ref="A16:A17"/>
    <mergeCell ref="B16:B17"/>
    <mergeCell ref="C16:C17"/>
    <mergeCell ref="D16:D17"/>
    <mergeCell ref="E16:E17"/>
    <mergeCell ref="E22:E23"/>
    <mergeCell ref="F19:F20"/>
    <mergeCell ref="G19:G20"/>
    <mergeCell ref="BP19:BP20"/>
    <mergeCell ref="A19:A20"/>
    <mergeCell ref="B19:B20"/>
    <mergeCell ref="C19:C20"/>
    <mergeCell ref="D19:D20"/>
    <mergeCell ref="E19:E20"/>
    <mergeCell ref="F22:F23"/>
    <mergeCell ref="G22:G23"/>
    <mergeCell ref="BP22:BP23"/>
    <mergeCell ref="A22:A23"/>
    <mergeCell ref="B22:B23"/>
    <mergeCell ref="C22:C23"/>
    <mergeCell ref="D22:D23"/>
    <mergeCell ref="G25:G26"/>
    <mergeCell ref="BP25:BP26"/>
    <mergeCell ref="A24:BP24"/>
    <mergeCell ref="A25:A26"/>
    <mergeCell ref="B25:B26"/>
    <mergeCell ref="C25:C26"/>
    <mergeCell ref="D25:D26"/>
    <mergeCell ref="E25:E26"/>
    <mergeCell ref="F25:F26"/>
  </mergeCells>
  <conditionalFormatting sqref="I21:BO21">
    <cfRule type="colorScale" priority="433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16" priority="18" operator="greaterThan">
      <formula>95%</formula>
    </cfRule>
    <cfRule type="cellIs" dxfId="15" priority="19" operator="greaterThanOrEqual">
      <formula>90%</formula>
    </cfRule>
    <cfRule type="cellIs" dxfId="14" priority="20" operator="lessThan">
      <formula>89.99%</formula>
    </cfRule>
  </conditionalFormatting>
  <conditionalFormatting sqref="BP13">
    <cfRule type="cellIs" dxfId="13" priority="15" operator="greaterThan">
      <formula>95%</formula>
    </cfRule>
    <cfRule type="cellIs" dxfId="12" priority="16" operator="greaterThanOrEqual">
      <formula>90%</formula>
    </cfRule>
    <cfRule type="cellIs" dxfId="11" priority="17" operator="lessThan">
      <formula>89.99%</formula>
    </cfRule>
  </conditionalFormatting>
  <conditionalFormatting sqref="BP16">
    <cfRule type="cellIs" dxfId="10" priority="12" operator="greaterThan">
      <formula>95%</formula>
    </cfRule>
    <cfRule type="cellIs" dxfId="9" priority="13" operator="greaterThanOrEqual">
      <formula>90%</formula>
    </cfRule>
    <cfRule type="cellIs" dxfId="8" priority="14" operator="lessThan">
      <formula>89.99%</formula>
    </cfRule>
  </conditionalFormatting>
  <conditionalFormatting sqref="BP19">
    <cfRule type="cellIs" dxfId="7" priority="9" operator="greaterThan">
      <formula>95%</formula>
    </cfRule>
    <cfRule type="cellIs" dxfId="6" priority="10" operator="greaterThanOrEqual">
      <formula>90%</formula>
    </cfRule>
    <cfRule type="cellIs" dxfId="5" priority="11" operator="lessThan">
      <formula>89.99%</formula>
    </cfRule>
  </conditionalFormatting>
  <conditionalFormatting sqref="BP22">
    <cfRule type="cellIs" dxfId="4" priority="1" operator="greaterThanOrEqual">
      <formula>100%</formula>
    </cfRule>
    <cfRule type="cellIs" dxfId="3" priority="2" operator="lessThan">
      <formula>99.99%</formula>
    </cfRule>
  </conditionalFormatting>
  <conditionalFormatting sqref="BP25">
    <cfRule type="cellIs" dxfId="2" priority="3" operator="greaterThan">
      <formula>95%</formula>
    </cfRule>
    <cfRule type="cellIs" dxfId="1" priority="4" operator="greaterThanOrEqual">
      <formula>90%</formula>
    </cfRule>
    <cfRule type="cellIs" dxfId="0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12099198-2790-4531-A4AE-4537B679FF3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C38"/>
  <sheetViews>
    <sheetView showGridLines="0" topLeftCell="A21" zoomScale="60" zoomScaleNormal="60" workbookViewId="0">
      <selection activeCell="BT25" sqref="BT25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">
        <v>64</v>
      </c>
      <c r="J9" s="31" t="s">
        <v>65</v>
      </c>
      <c r="K9" s="31" t="s">
        <v>66</v>
      </c>
      <c r="L9" s="31" t="s">
        <v>67</v>
      </c>
      <c r="M9" s="31" t="s">
        <v>68</v>
      </c>
      <c r="N9" s="31" t="s">
        <v>69</v>
      </c>
      <c r="O9" s="31" t="s">
        <v>70</v>
      </c>
      <c r="P9" s="31" t="s">
        <v>71</v>
      </c>
      <c r="Q9" s="31" t="s">
        <v>72</v>
      </c>
      <c r="R9" s="31" t="s">
        <v>73</v>
      </c>
      <c r="S9" s="31" t="s">
        <v>74</v>
      </c>
      <c r="T9" s="31" t="s">
        <v>75</v>
      </c>
      <c r="U9" s="31" t="s">
        <v>76</v>
      </c>
      <c r="V9" s="31" t="s">
        <v>77</v>
      </c>
      <c r="W9" s="31" t="s">
        <v>78</v>
      </c>
      <c r="X9" s="31" t="s">
        <v>79</v>
      </c>
      <c r="Y9" s="31" t="s">
        <v>80</v>
      </c>
      <c r="Z9" s="31" t="s">
        <v>81</v>
      </c>
      <c r="AA9" s="31" t="s">
        <v>82</v>
      </c>
      <c r="AB9" s="31" t="s">
        <v>83</v>
      </c>
      <c r="AC9" s="31" t="s">
        <v>84</v>
      </c>
      <c r="AD9" s="31" t="s">
        <v>85</v>
      </c>
      <c r="AE9" s="31" t="s">
        <v>86</v>
      </c>
      <c r="AF9" s="31" t="s">
        <v>87</v>
      </c>
      <c r="AG9" s="31" t="s">
        <v>88</v>
      </c>
      <c r="AH9" s="31" t="s">
        <v>89</v>
      </c>
      <c r="AI9" s="31" t="s">
        <v>90</v>
      </c>
      <c r="AJ9" s="31" t="s">
        <v>91</v>
      </c>
      <c r="AK9" s="31" t="s">
        <v>92</v>
      </c>
      <c r="AL9" s="31" t="s">
        <v>93</v>
      </c>
      <c r="AM9" s="31" t="s">
        <v>94</v>
      </c>
      <c r="AN9" s="31" t="s">
        <v>95</v>
      </c>
      <c r="AO9" s="31" t="s">
        <v>96</v>
      </c>
      <c r="AP9" s="31" t="s">
        <v>97</v>
      </c>
      <c r="AQ9" s="31" t="s">
        <v>98</v>
      </c>
      <c r="AR9" s="31" t="s">
        <v>99</v>
      </c>
      <c r="AS9" s="31" t="s">
        <v>100</v>
      </c>
      <c r="AT9" s="31" t="s">
        <v>101</v>
      </c>
      <c r="AU9" s="31" t="s">
        <v>102</v>
      </c>
      <c r="AV9" s="31" t="s">
        <v>103</v>
      </c>
      <c r="AW9" s="31" t="s">
        <v>104</v>
      </c>
      <c r="AX9" s="31" t="s">
        <v>105</v>
      </c>
      <c r="AY9" s="31" t="s">
        <v>106</v>
      </c>
      <c r="AZ9" s="31" t="s">
        <v>107</v>
      </c>
      <c r="BA9" s="31" t="s">
        <v>108</v>
      </c>
      <c r="BB9" s="31" t="s">
        <v>109</v>
      </c>
      <c r="BC9" s="31" t="s">
        <v>110</v>
      </c>
      <c r="BD9" s="31" t="s">
        <v>111</v>
      </c>
      <c r="BE9" s="31" t="s">
        <v>112</v>
      </c>
      <c r="BF9" s="31" t="s">
        <v>113</v>
      </c>
      <c r="BG9" s="31" t="s">
        <v>114</v>
      </c>
      <c r="BH9" s="31" t="s">
        <v>115</v>
      </c>
      <c r="BI9" s="31" t="s">
        <v>116</v>
      </c>
      <c r="BJ9" s="31" t="s">
        <v>117</v>
      </c>
      <c r="BK9" s="31" t="s">
        <v>118</v>
      </c>
      <c r="BL9" s="31" t="s">
        <v>119</v>
      </c>
      <c r="BM9" s="31" t="s">
        <v>120</v>
      </c>
      <c r="BN9" s="31" t="s">
        <v>121</v>
      </c>
      <c r="BO9" s="31" t="s">
        <v>122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35</v>
      </c>
      <c r="K10" s="26">
        <v>28</v>
      </c>
      <c r="L10" s="26">
        <v>29</v>
      </c>
      <c r="M10" s="26">
        <v>26</v>
      </c>
      <c r="N10" s="26">
        <v>27</v>
      </c>
      <c r="O10" s="26">
        <v>41</v>
      </c>
      <c r="P10" s="26">
        <v>40</v>
      </c>
      <c r="Q10" s="26">
        <v>33</v>
      </c>
      <c r="R10" s="26">
        <v>27</v>
      </c>
      <c r="S10" s="26">
        <v>37</v>
      </c>
      <c r="T10" s="26">
        <v>43</v>
      </c>
      <c r="U10" s="26">
        <v>31</v>
      </c>
      <c r="V10" s="26">
        <v>41</v>
      </c>
      <c r="W10" s="26">
        <v>44</v>
      </c>
      <c r="X10" s="26">
        <v>43</v>
      </c>
      <c r="Y10" s="26">
        <v>30</v>
      </c>
      <c r="Z10" s="26">
        <v>10</v>
      </c>
      <c r="AA10" s="26">
        <v>4</v>
      </c>
      <c r="AB10" s="26">
        <v>25</v>
      </c>
      <c r="AC10" s="26">
        <v>76</v>
      </c>
      <c r="AD10" s="26">
        <v>73</v>
      </c>
      <c r="AE10" s="26">
        <v>69</v>
      </c>
      <c r="AF10" s="26">
        <v>81</v>
      </c>
      <c r="AG10" s="26">
        <v>74</v>
      </c>
      <c r="AH10" s="26">
        <v>26</v>
      </c>
      <c r="AI10" s="26">
        <v>21</v>
      </c>
      <c r="AJ10" s="26">
        <v>25</v>
      </c>
      <c r="AK10" s="26">
        <v>29</v>
      </c>
      <c r="AL10" s="26">
        <v>1</v>
      </c>
      <c r="AM10" s="26">
        <v>9</v>
      </c>
      <c r="AN10" s="26">
        <v>9</v>
      </c>
      <c r="AO10" s="26">
        <v>11</v>
      </c>
      <c r="AP10" s="26">
        <v>11</v>
      </c>
      <c r="AQ10" s="26">
        <v>3</v>
      </c>
      <c r="AR10" s="26">
        <v>7</v>
      </c>
      <c r="AS10" s="26">
        <v>10</v>
      </c>
      <c r="AT10" s="26">
        <v>7</v>
      </c>
      <c r="AU10" s="26">
        <v>14</v>
      </c>
      <c r="AV10" s="26">
        <v>11</v>
      </c>
      <c r="AW10" s="26">
        <v>9</v>
      </c>
      <c r="AX10" s="26">
        <v>14</v>
      </c>
      <c r="AY10" s="26">
        <v>6</v>
      </c>
      <c r="AZ10" s="26">
        <v>0</v>
      </c>
      <c r="BA10" s="26">
        <v>4</v>
      </c>
      <c r="BB10" s="26">
        <v>0</v>
      </c>
      <c r="BC10" s="26">
        <v>0</v>
      </c>
      <c r="BD10" s="26">
        <v>66</v>
      </c>
      <c r="BE10" s="26">
        <v>68</v>
      </c>
      <c r="BF10" s="26">
        <v>63</v>
      </c>
      <c r="BG10" s="26">
        <v>59</v>
      </c>
      <c r="BH10" s="26">
        <v>59</v>
      </c>
      <c r="BI10" s="26">
        <v>52</v>
      </c>
      <c r="BJ10" s="26">
        <v>58</v>
      </c>
      <c r="BK10" s="26">
        <v>57</v>
      </c>
      <c r="BL10" s="26">
        <v>54</v>
      </c>
      <c r="BM10" s="26">
        <v>54</v>
      </c>
      <c r="BN10" s="26">
        <v>41</v>
      </c>
      <c r="BO10" s="26">
        <v>44</v>
      </c>
      <c r="BP10" s="119">
        <f>IFERROR(SUM(I10:BO10)/SUM(I11:BO11),0)</f>
        <v>1.0001605394124258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35</v>
      </c>
      <c r="K11" s="39">
        <v>28</v>
      </c>
      <c r="L11" s="39">
        <v>29</v>
      </c>
      <c r="M11" s="39">
        <v>26</v>
      </c>
      <c r="N11" s="39">
        <v>27</v>
      </c>
      <c r="O11" s="39">
        <v>41</v>
      </c>
      <c r="P11" s="39">
        <v>40</v>
      </c>
      <c r="Q11" s="39">
        <v>33</v>
      </c>
      <c r="R11" s="39">
        <v>27</v>
      </c>
      <c r="S11" s="39">
        <v>37</v>
      </c>
      <c r="T11" s="39">
        <v>43</v>
      </c>
      <c r="U11" s="39">
        <v>31</v>
      </c>
      <c r="V11" s="39">
        <v>41</v>
      </c>
      <c r="W11" s="39">
        <v>44</v>
      </c>
      <c r="X11" s="39">
        <v>43</v>
      </c>
      <c r="Y11" s="39">
        <v>30</v>
      </c>
      <c r="Z11" s="39">
        <v>10</v>
      </c>
      <c r="AA11" s="39">
        <v>4</v>
      </c>
      <c r="AB11" s="39">
        <v>25</v>
      </c>
      <c r="AC11" s="39">
        <v>76</v>
      </c>
      <c r="AD11" s="39">
        <v>73</v>
      </c>
      <c r="AE11" s="39">
        <v>69</v>
      </c>
      <c r="AF11" s="39">
        <v>81</v>
      </c>
      <c r="AG11" s="39">
        <v>74</v>
      </c>
      <c r="AH11" s="39">
        <v>26</v>
      </c>
      <c r="AI11" s="39">
        <v>21</v>
      </c>
      <c r="AJ11" s="39">
        <v>25</v>
      </c>
      <c r="AK11" s="39">
        <v>29</v>
      </c>
      <c r="AL11" s="39">
        <v>0.7</v>
      </c>
      <c r="AM11" s="39">
        <v>9</v>
      </c>
      <c r="AN11" s="39">
        <v>9</v>
      </c>
      <c r="AO11" s="39">
        <v>11</v>
      </c>
      <c r="AP11" s="39">
        <v>11</v>
      </c>
      <c r="AQ11" s="39">
        <v>3</v>
      </c>
      <c r="AR11" s="39">
        <v>7</v>
      </c>
      <c r="AS11" s="39">
        <v>10</v>
      </c>
      <c r="AT11" s="39">
        <v>7</v>
      </c>
      <c r="AU11" s="39">
        <v>14</v>
      </c>
      <c r="AV11" s="39">
        <v>11</v>
      </c>
      <c r="AW11" s="39">
        <v>9</v>
      </c>
      <c r="AX11" s="39">
        <v>14</v>
      </c>
      <c r="AY11" s="39">
        <v>6</v>
      </c>
      <c r="AZ11" s="39">
        <v>0</v>
      </c>
      <c r="BA11" s="39">
        <v>4</v>
      </c>
      <c r="BB11" s="39">
        <v>0</v>
      </c>
      <c r="BC11" s="39">
        <v>0</v>
      </c>
      <c r="BD11" s="39">
        <v>66</v>
      </c>
      <c r="BE11" s="39">
        <v>68</v>
      </c>
      <c r="BF11" s="39">
        <v>63</v>
      </c>
      <c r="BG11" s="39">
        <v>59</v>
      </c>
      <c r="BH11" s="39">
        <v>59</v>
      </c>
      <c r="BI11" s="39">
        <v>52</v>
      </c>
      <c r="BJ11" s="39">
        <v>58</v>
      </c>
      <c r="BK11" s="39">
        <v>57</v>
      </c>
      <c r="BL11" s="39">
        <v>54</v>
      </c>
      <c r="BM11" s="39">
        <v>54</v>
      </c>
      <c r="BN11" s="39">
        <v>41</v>
      </c>
      <c r="BO11" s="39">
        <v>44</v>
      </c>
      <c r="BP11" s="120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356</v>
      </c>
      <c r="K13" s="26">
        <v>279</v>
      </c>
      <c r="L13" s="26">
        <v>290</v>
      </c>
      <c r="M13" s="26">
        <v>364</v>
      </c>
      <c r="N13" s="26">
        <v>276</v>
      </c>
      <c r="O13" s="26">
        <v>407</v>
      </c>
      <c r="P13" s="26">
        <v>394</v>
      </c>
      <c r="Q13" s="26">
        <v>337</v>
      </c>
      <c r="R13" s="26">
        <v>271</v>
      </c>
      <c r="S13" s="26">
        <v>373</v>
      </c>
      <c r="T13" s="26">
        <v>437</v>
      </c>
      <c r="U13" s="26">
        <v>314</v>
      </c>
      <c r="V13" s="26">
        <v>414</v>
      </c>
      <c r="W13" s="26">
        <v>446</v>
      </c>
      <c r="X13" s="26">
        <v>438</v>
      </c>
      <c r="Y13" s="26">
        <v>301</v>
      </c>
      <c r="Z13" s="26">
        <v>107</v>
      </c>
      <c r="AA13" s="26">
        <v>44</v>
      </c>
      <c r="AB13" s="26">
        <v>250</v>
      </c>
      <c r="AC13" s="26">
        <v>761</v>
      </c>
      <c r="AD13" s="26">
        <v>731</v>
      </c>
      <c r="AE13" s="26">
        <v>695</v>
      </c>
      <c r="AF13" s="60">
        <v>813</v>
      </c>
      <c r="AG13" s="60">
        <v>745</v>
      </c>
      <c r="AH13" s="60">
        <v>260</v>
      </c>
      <c r="AI13" s="60">
        <v>213</v>
      </c>
      <c r="AJ13" s="26">
        <v>259</v>
      </c>
      <c r="AK13" s="26">
        <v>291</v>
      </c>
      <c r="AL13" s="26">
        <v>7</v>
      </c>
      <c r="AM13" s="26">
        <v>95</v>
      </c>
      <c r="AN13" s="26">
        <v>88</v>
      </c>
      <c r="AO13" s="26">
        <v>100</v>
      </c>
      <c r="AP13" s="26">
        <v>107</v>
      </c>
      <c r="AQ13" s="26">
        <v>25</v>
      </c>
      <c r="AR13" s="26">
        <v>68</v>
      </c>
      <c r="AS13" s="26">
        <v>97</v>
      </c>
      <c r="AT13" s="26">
        <v>73</v>
      </c>
      <c r="AU13" s="26">
        <v>138</v>
      </c>
      <c r="AV13" s="26">
        <v>106</v>
      </c>
      <c r="AW13" s="26">
        <v>91</v>
      </c>
      <c r="AX13" s="26">
        <v>143</v>
      </c>
      <c r="AY13" s="26">
        <v>59</v>
      </c>
      <c r="AZ13" s="26">
        <v>0</v>
      </c>
      <c r="BA13" s="26">
        <v>44</v>
      </c>
      <c r="BB13" s="26">
        <v>0</v>
      </c>
      <c r="BC13" s="26">
        <v>0</v>
      </c>
      <c r="BD13" s="26">
        <v>656</v>
      </c>
      <c r="BE13" s="26">
        <v>676</v>
      </c>
      <c r="BF13" s="26">
        <v>631</v>
      </c>
      <c r="BG13" s="26">
        <v>588</v>
      </c>
      <c r="BH13" s="26">
        <v>586</v>
      </c>
      <c r="BI13" s="26">
        <v>523</v>
      </c>
      <c r="BJ13" s="26">
        <v>582</v>
      </c>
      <c r="BK13" s="26">
        <v>577</v>
      </c>
      <c r="BL13" s="26">
        <v>541</v>
      </c>
      <c r="BM13" s="26">
        <v>541</v>
      </c>
      <c r="BN13" s="26">
        <v>405</v>
      </c>
      <c r="BO13" s="26">
        <v>289</v>
      </c>
      <c r="BP13" s="121">
        <f>IFERROR(SUM(I13:BO13)/SUM(I14:BO14),0)</f>
        <v>0.99030976965845907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358</v>
      </c>
      <c r="K14" s="39">
        <v>279</v>
      </c>
      <c r="L14" s="39">
        <v>291</v>
      </c>
      <c r="M14" s="39">
        <v>366</v>
      </c>
      <c r="N14" s="39">
        <v>277</v>
      </c>
      <c r="O14" s="39">
        <v>408</v>
      </c>
      <c r="P14" s="39">
        <v>396</v>
      </c>
      <c r="Q14" s="39">
        <v>337</v>
      </c>
      <c r="R14" s="39">
        <v>272</v>
      </c>
      <c r="S14" s="39">
        <v>373</v>
      </c>
      <c r="T14" s="39">
        <v>438</v>
      </c>
      <c r="U14" s="39">
        <v>315</v>
      </c>
      <c r="V14" s="39">
        <v>414</v>
      </c>
      <c r="W14" s="39">
        <v>446</v>
      </c>
      <c r="X14" s="39">
        <v>438</v>
      </c>
      <c r="Y14" s="39">
        <v>301</v>
      </c>
      <c r="Z14" s="39">
        <v>109</v>
      </c>
      <c r="AA14" s="39">
        <v>44</v>
      </c>
      <c r="AB14" s="39">
        <v>250</v>
      </c>
      <c r="AC14" s="39">
        <v>763</v>
      </c>
      <c r="AD14" s="39">
        <v>731</v>
      </c>
      <c r="AE14" s="39">
        <v>695</v>
      </c>
      <c r="AF14" s="39">
        <v>814</v>
      </c>
      <c r="AG14" s="39">
        <v>746</v>
      </c>
      <c r="AH14" s="39">
        <v>260</v>
      </c>
      <c r="AI14" s="39">
        <v>213</v>
      </c>
      <c r="AJ14" s="39">
        <v>259</v>
      </c>
      <c r="AK14" s="39">
        <v>291</v>
      </c>
      <c r="AL14" s="39">
        <v>7</v>
      </c>
      <c r="AM14" s="39">
        <v>95</v>
      </c>
      <c r="AN14" s="39">
        <v>88</v>
      </c>
      <c r="AO14" s="39">
        <v>100</v>
      </c>
      <c r="AP14" s="39">
        <v>107</v>
      </c>
      <c r="AQ14" s="39">
        <v>25</v>
      </c>
      <c r="AR14" s="39">
        <v>68</v>
      </c>
      <c r="AS14" s="39">
        <v>97</v>
      </c>
      <c r="AT14" s="39">
        <v>74</v>
      </c>
      <c r="AU14" s="39">
        <v>138</v>
      </c>
      <c r="AV14" s="39">
        <v>106</v>
      </c>
      <c r="AW14" s="39">
        <v>91</v>
      </c>
      <c r="AX14" s="39">
        <v>143</v>
      </c>
      <c r="AY14" s="39">
        <v>59</v>
      </c>
      <c r="AZ14" s="39">
        <v>0</v>
      </c>
      <c r="BA14" s="39">
        <v>44</v>
      </c>
      <c r="BB14" s="39">
        <v>0</v>
      </c>
      <c r="BC14" s="39">
        <v>0</v>
      </c>
      <c r="BD14" s="39">
        <v>660</v>
      </c>
      <c r="BE14" s="39">
        <v>676</v>
      </c>
      <c r="BF14" s="39">
        <v>633</v>
      </c>
      <c r="BG14" s="39">
        <v>589</v>
      </c>
      <c r="BH14" s="39">
        <v>589</v>
      </c>
      <c r="BI14" s="39">
        <v>523</v>
      </c>
      <c r="BJ14" s="39">
        <v>585</v>
      </c>
      <c r="BK14" s="39">
        <v>578</v>
      </c>
      <c r="BL14" s="39">
        <v>541</v>
      </c>
      <c r="BM14" s="39">
        <v>543</v>
      </c>
      <c r="BN14" s="39">
        <v>406</v>
      </c>
      <c r="BO14" s="39">
        <v>436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1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1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1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381</v>
      </c>
      <c r="K19" s="26">
        <v>348</v>
      </c>
      <c r="L19" s="26">
        <v>210</v>
      </c>
      <c r="M19" s="26">
        <v>439</v>
      </c>
      <c r="N19" s="26">
        <v>271</v>
      </c>
      <c r="O19" s="26">
        <v>374</v>
      </c>
      <c r="P19" s="26">
        <v>327</v>
      </c>
      <c r="Q19" s="26">
        <v>453</v>
      </c>
      <c r="R19" s="26">
        <v>259</v>
      </c>
      <c r="S19" s="26">
        <v>377</v>
      </c>
      <c r="T19" s="26">
        <v>378</v>
      </c>
      <c r="U19" s="26">
        <v>276</v>
      </c>
      <c r="V19" s="26">
        <v>497</v>
      </c>
      <c r="W19" s="26">
        <v>259</v>
      </c>
      <c r="X19" s="26">
        <v>626</v>
      </c>
      <c r="Y19" s="26">
        <v>361</v>
      </c>
      <c r="Z19" s="26">
        <v>127</v>
      </c>
      <c r="AA19" s="26">
        <v>18</v>
      </c>
      <c r="AB19" s="26">
        <v>111</v>
      </c>
      <c r="AC19" s="26">
        <v>503</v>
      </c>
      <c r="AD19" s="26">
        <v>859</v>
      </c>
      <c r="AE19" s="26">
        <v>572</v>
      </c>
      <c r="AF19" s="26">
        <v>636</v>
      </c>
      <c r="AG19" s="26">
        <v>566</v>
      </c>
      <c r="AH19" s="26">
        <v>0</v>
      </c>
      <c r="AI19" s="26">
        <v>829</v>
      </c>
      <c r="AJ19" s="26">
        <v>601</v>
      </c>
      <c r="AK19" s="26">
        <v>317</v>
      </c>
      <c r="AL19" s="26">
        <v>0</v>
      </c>
      <c r="AM19" s="26">
        <v>190</v>
      </c>
      <c r="AN19" s="26">
        <v>104</v>
      </c>
      <c r="AO19" s="26">
        <v>81</v>
      </c>
      <c r="AP19" s="26">
        <v>84</v>
      </c>
      <c r="AQ19" s="26">
        <v>12</v>
      </c>
      <c r="AR19" s="26">
        <v>120</v>
      </c>
      <c r="AS19" s="26">
        <v>95</v>
      </c>
      <c r="AT19" s="26">
        <v>61</v>
      </c>
      <c r="AU19" s="26">
        <v>99</v>
      </c>
      <c r="AV19" s="26">
        <v>109</v>
      </c>
      <c r="AW19" s="26">
        <v>90</v>
      </c>
      <c r="AX19" s="26">
        <v>158</v>
      </c>
      <c r="AY19" s="26">
        <v>27</v>
      </c>
      <c r="AZ19" s="26">
        <v>104</v>
      </c>
      <c r="BA19" s="26">
        <v>18</v>
      </c>
      <c r="BB19" s="26">
        <v>0</v>
      </c>
      <c r="BC19" s="26">
        <v>0</v>
      </c>
      <c r="BD19" s="26">
        <v>303</v>
      </c>
      <c r="BE19" s="26">
        <v>613</v>
      </c>
      <c r="BF19" s="26">
        <v>659</v>
      </c>
      <c r="BG19" s="26">
        <v>601</v>
      </c>
      <c r="BH19" s="26">
        <v>700</v>
      </c>
      <c r="BI19" s="26">
        <v>344</v>
      </c>
      <c r="BJ19" s="26">
        <v>759</v>
      </c>
      <c r="BK19" s="26">
        <v>587</v>
      </c>
      <c r="BL19" s="26">
        <v>549</v>
      </c>
      <c r="BM19" s="26">
        <v>514</v>
      </c>
      <c r="BN19" s="26">
        <v>507</v>
      </c>
      <c r="BO19" s="26">
        <v>0</v>
      </c>
      <c r="BP19" s="121">
        <f>IFERROR(SUM(I19:BO19)/SUM(I20:BO20),0)</f>
        <v>1</v>
      </c>
    </row>
    <row r="20" spans="1:81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381</v>
      </c>
      <c r="K20" s="39">
        <v>348</v>
      </c>
      <c r="L20" s="39">
        <v>210</v>
      </c>
      <c r="M20" s="39">
        <v>439</v>
      </c>
      <c r="N20" s="39">
        <v>271</v>
      </c>
      <c r="O20" s="39">
        <v>374</v>
      </c>
      <c r="P20" s="39">
        <v>327</v>
      </c>
      <c r="Q20" s="39">
        <v>453</v>
      </c>
      <c r="R20" s="39">
        <v>259</v>
      </c>
      <c r="S20" s="39">
        <v>377</v>
      </c>
      <c r="T20" s="39">
        <v>378</v>
      </c>
      <c r="U20" s="39">
        <v>276</v>
      </c>
      <c r="V20" s="39">
        <v>497</v>
      </c>
      <c r="W20" s="39">
        <v>259</v>
      </c>
      <c r="X20" s="39">
        <v>626</v>
      </c>
      <c r="Y20" s="39">
        <v>361</v>
      </c>
      <c r="Z20" s="39">
        <v>127</v>
      </c>
      <c r="AA20" s="39">
        <v>18</v>
      </c>
      <c r="AB20" s="39">
        <v>111</v>
      </c>
      <c r="AC20" s="39">
        <v>503</v>
      </c>
      <c r="AD20" s="39">
        <v>859</v>
      </c>
      <c r="AE20" s="39">
        <v>572</v>
      </c>
      <c r="AF20" s="39">
        <v>636</v>
      </c>
      <c r="AG20" s="39">
        <v>566</v>
      </c>
      <c r="AH20" s="39">
        <v>0</v>
      </c>
      <c r="AI20" s="39">
        <v>829</v>
      </c>
      <c r="AJ20" s="39">
        <v>601</v>
      </c>
      <c r="AK20" s="39">
        <v>317</v>
      </c>
      <c r="AL20" s="39">
        <v>0</v>
      </c>
      <c r="AM20" s="39">
        <v>190</v>
      </c>
      <c r="AN20" s="39">
        <v>104</v>
      </c>
      <c r="AO20" s="39">
        <v>81</v>
      </c>
      <c r="AP20" s="39">
        <v>84</v>
      </c>
      <c r="AQ20" s="39">
        <v>12</v>
      </c>
      <c r="AR20" s="39">
        <v>120</v>
      </c>
      <c r="AS20" s="39">
        <v>95</v>
      </c>
      <c r="AT20" s="39">
        <v>61</v>
      </c>
      <c r="AU20" s="39">
        <v>99</v>
      </c>
      <c r="AV20" s="39">
        <v>109</v>
      </c>
      <c r="AW20" s="39">
        <v>90</v>
      </c>
      <c r="AX20" s="39">
        <v>158</v>
      </c>
      <c r="AY20" s="39">
        <v>27</v>
      </c>
      <c r="AZ20" s="39">
        <v>104</v>
      </c>
      <c r="BA20" s="39">
        <v>18</v>
      </c>
      <c r="BB20" s="39">
        <v>0</v>
      </c>
      <c r="BC20" s="39">
        <v>0</v>
      </c>
      <c r="BD20" s="39">
        <v>303</v>
      </c>
      <c r="BE20" s="39">
        <v>613</v>
      </c>
      <c r="BF20" s="39">
        <v>659</v>
      </c>
      <c r="BG20" s="39">
        <v>601</v>
      </c>
      <c r="BH20" s="39">
        <v>700</v>
      </c>
      <c r="BI20" s="39">
        <v>344</v>
      </c>
      <c r="BJ20" s="39">
        <v>759</v>
      </c>
      <c r="BK20" s="39">
        <v>587</v>
      </c>
      <c r="BL20" s="39">
        <v>549</v>
      </c>
      <c r="BM20" s="39">
        <v>514</v>
      </c>
      <c r="BN20" s="39">
        <v>507</v>
      </c>
      <c r="BO20" s="39">
        <v>0</v>
      </c>
      <c r="BP20" s="121"/>
    </row>
    <row r="21" spans="1:81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3"/>
    </row>
    <row r="22" spans="1:81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670</v>
      </c>
      <c r="K22" s="26">
        <v>706</v>
      </c>
      <c r="L22" s="26">
        <v>569</v>
      </c>
      <c r="M22" s="26">
        <v>763</v>
      </c>
      <c r="N22" s="26">
        <v>646</v>
      </c>
      <c r="O22" s="26">
        <v>710</v>
      </c>
      <c r="P22" s="26">
        <v>673</v>
      </c>
      <c r="Q22" s="26">
        <v>730</v>
      </c>
      <c r="R22" s="26">
        <v>668</v>
      </c>
      <c r="S22" s="26">
        <v>707</v>
      </c>
      <c r="T22" s="26">
        <v>727</v>
      </c>
      <c r="U22" s="26">
        <v>639</v>
      </c>
      <c r="V22" s="26">
        <v>771</v>
      </c>
      <c r="W22" s="26">
        <v>628</v>
      </c>
      <c r="X22" s="26">
        <v>853</v>
      </c>
      <c r="Y22" s="26">
        <v>735</v>
      </c>
      <c r="Z22" s="26">
        <v>574</v>
      </c>
      <c r="AA22" s="26">
        <v>525</v>
      </c>
      <c r="AB22" s="26">
        <v>530</v>
      </c>
      <c r="AC22" s="26">
        <v>783</v>
      </c>
      <c r="AD22" s="26">
        <v>1053</v>
      </c>
      <c r="AE22" s="26">
        <v>895</v>
      </c>
      <c r="AF22" s="26">
        <v>865</v>
      </c>
      <c r="AG22" s="26">
        <v>640</v>
      </c>
      <c r="AH22" s="26">
        <v>564</v>
      </c>
      <c r="AI22" s="26">
        <v>920</v>
      </c>
      <c r="AJ22" s="26">
        <v>650</v>
      </c>
      <c r="AK22" s="26">
        <v>643</v>
      </c>
      <c r="AL22" s="26">
        <v>601</v>
      </c>
      <c r="AM22" s="26">
        <v>484</v>
      </c>
      <c r="AN22" s="26">
        <v>407</v>
      </c>
      <c r="AO22" s="26">
        <v>365</v>
      </c>
      <c r="AP22" s="26">
        <v>297</v>
      </c>
      <c r="AQ22" s="26">
        <v>129</v>
      </c>
      <c r="AR22" s="26">
        <v>187</v>
      </c>
      <c r="AS22" s="26">
        <v>158</v>
      </c>
      <c r="AT22" s="26">
        <v>151</v>
      </c>
      <c r="AU22" s="26">
        <v>148</v>
      </c>
      <c r="AV22" s="26">
        <v>150</v>
      </c>
      <c r="AW22" s="26">
        <v>146</v>
      </c>
      <c r="AX22" s="26">
        <v>185</v>
      </c>
      <c r="AY22" s="26">
        <v>166</v>
      </c>
      <c r="AZ22" s="26">
        <v>144</v>
      </c>
      <c r="BA22" s="26">
        <v>525</v>
      </c>
      <c r="BB22" s="26">
        <v>0</v>
      </c>
      <c r="BC22" s="26">
        <v>0</v>
      </c>
      <c r="BD22" s="26">
        <v>475</v>
      </c>
      <c r="BE22" s="26">
        <v>758</v>
      </c>
      <c r="BF22" s="26">
        <v>775</v>
      </c>
      <c r="BG22" s="26">
        <v>755</v>
      </c>
      <c r="BH22" s="26">
        <v>881</v>
      </c>
      <c r="BI22" s="26">
        <v>671</v>
      </c>
      <c r="BJ22" s="26">
        <v>908</v>
      </c>
      <c r="BK22" s="26">
        <v>936</v>
      </c>
      <c r="BL22" s="26">
        <v>936</v>
      </c>
      <c r="BM22" s="26">
        <v>869</v>
      </c>
      <c r="BN22" s="26">
        <v>900</v>
      </c>
      <c r="BO22" s="26">
        <v>732</v>
      </c>
      <c r="BP22" s="121">
        <f>IFERROR(SUM(I22:BO22)/SUM(I23:BO23),0)</f>
        <v>1</v>
      </c>
    </row>
    <row r="23" spans="1:81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670</v>
      </c>
      <c r="K23" s="39">
        <v>706</v>
      </c>
      <c r="L23" s="39">
        <v>569</v>
      </c>
      <c r="M23" s="39">
        <v>763</v>
      </c>
      <c r="N23" s="39">
        <v>646</v>
      </c>
      <c r="O23" s="39">
        <v>710</v>
      </c>
      <c r="P23" s="39">
        <v>673</v>
      </c>
      <c r="Q23" s="39">
        <v>730</v>
      </c>
      <c r="R23" s="39">
        <v>668</v>
      </c>
      <c r="S23" s="39">
        <v>707</v>
      </c>
      <c r="T23" s="39">
        <v>727</v>
      </c>
      <c r="U23" s="39">
        <v>639</v>
      </c>
      <c r="V23" s="39">
        <v>771</v>
      </c>
      <c r="W23" s="39">
        <v>628</v>
      </c>
      <c r="X23" s="39">
        <v>853</v>
      </c>
      <c r="Y23" s="39">
        <v>735</v>
      </c>
      <c r="Z23" s="39">
        <v>574</v>
      </c>
      <c r="AA23" s="39">
        <v>525</v>
      </c>
      <c r="AB23" s="39">
        <v>530</v>
      </c>
      <c r="AC23" s="39">
        <v>783</v>
      </c>
      <c r="AD23" s="39">
        <v>1053</v>
      </c>
      <c r="AE23" s="39">
        <v>895</v>
      </c>
      <c r="AF23" s="39">
        <v>865</v>
      </c>
      <c r="AG23" s="39">
        <v>640</v>
      </c>
      <c r="AH23" s="39">
        <v>564</v>
      </c>
      <c r="AI23" s="39">
        <v>920</v>
      </c>
      <c r="AJ23" s="39">
        <v>650</v>
      </c>
      <c r="AK23" s="39">
        <v>643</v>
      </c>
      <c r="AL23" s="39">
        <v>601</v>
      </c>
      <c r="AM23" s="39">
        <v>484</v>
      </c>
      <c r="AN23" s="39">
        <v>407</v>
      </c>
      <c r="AO23" s="39">
        <v>365</v>
      </c>
      <c r="AP23" s="39">
        <v>297</v>
      </c>
      <c r="AQ23" s="39">
        <v>129</v>
      </c>
      <c r="AR23" s="39">
        <v>187</v>
      </c>
      <c r="AS23" s="39">
        <v>158</v>
      </c>
      <c r="AT23" s="39">
        <v>151</v>
      </c>
      <c r="AU23" s="39">
        <v>148</v>
      </c>
      <c r="AV23" s="39">
        <v>150</v>
      </c>
      <c r="AW23" s="39">
        <v>146</v>
      </c>
      <c r="AX23" s="39">
        <v>185</v>
      </c>
      <c r="AY23" s="39">
        <v>166</v>
      </c>
      <c r="AZ23" s="39">
        <v>144</v>
      </c>
      <c r="BA23" s="39">
        <v>525</v>
      </c>
      <c r="BB23" s="39">
        <v>0</v>
      </c>
      <c r="BC23" s="39">
        <v>0</v>
      </c>
      <c r="BD23" s="39">
        <v>475</v>
      </c>
      <c r="BE23" s="39">
        <v>758</v>
      </c>
      <c r="BF23" s="39">
        <v>775</v>
      </c>
      <c r="BG23" s="39">
        <v>755</v>
      </c>
      <c r="BH23" s="39">
        <v>881</v>
      </c>
      <c r="BI23" s="39">
        <v>671</v>
      </c>
      <c r="BJ23" s="39">
        <v>908</v>
      </c>
      <c r="BK23" s="39">
        <v>936</v>
      </c>
      <c r="BL23" s="39">
        <v>936</v>
      </c>
      <c r="BM23" s="39">
        <v>869</v>
      </c>
      <c r="BN23" s="39">
        <v>900</v>
      </c>
      <c r="BO23" s="39">
        <v>732</v>
      </c>
      <c r="BP23" s="121"/>
    </row>
    <row r="24" spans="1:81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1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400</v>
      </c>
      <c r="K25" s="26">
        <v>312</v>
      </c>
      <c r="L25" s="26">
        <v>347</v>
      </c>
      <c r="M25" s="26">
        <v>245</v>
      </c>
      <c r="N25" s="26">
        <v>388</v>
      </c>
      <c r="O25" s="26">
        <v>310</v>
      </c>
      <c r="P25" s="26">
        <v>357</v>
      </c>
      <c r="Q25" s="26">
        <v>396</v>
      </c>
      <c r="R25" s="26">
        <v>321</v>
      </c>
      <c r="S25" s="26">
        <v>338</v>
      </c>
      <c r="T25" s="26">
        <v>358</v>
      </c>
      <c r="U25" s="26">
        <v>364</v>
      </c>
      <c r="V25" s="26">
        <v>364</v>
      </c>
      <c r="W25" s="26">
        <v>402</v>
      </c>
      <c r="X25" s="26">
        <v>400</v>
      </c>
      <c r="Y25" s="26">
        <v>479</v>
      </c>
      <c r="Z25" s="26">
        <v>288</v>
      </c>
      <c r="AA25" s="26">
        <v>64</v>
      </c>
      <c r="AB25" s="26">
        <v>106</v>
      </c>
      <c r="AC25" s="26">
        <v>250</v>
      </c>
      <c r="AD25" s="26">
        <v>589</v>
      </c>
      <c r="AE25" s="26">
        <v>730</v>
      </c>
      <c r="AF25" s="26">
        <v>666</v>
      </c>
      <c r="AG25" s="26">
        <v>786</v>
      </c>
      <c r="AH25" s="26">
        <v>76</v>
      </c>
      <c r="AI25" s="26">
        <v>473</v>
      </c>
      <c r="AJ25" s="26">
        <v>836</v>
      </c>
      <c r="AK25" s="26">
        <v>324</v>
      </c>
      <c r="AL25" s="26">
        <v>42</v>
      </c>
      <c r="AM25" s="26">
        <v>307</v>
      </c>
      <c r="AN25" s="26">
        <v>181</v>
      </c>
      <c r="AO25" s="26">
        <v>123</v>
      </c>
      <c r="AP25" s="26">
        <v>146</v>
      </c>
      <c r="AQ25" s="26">
        <v>32</v>
      </c>
      <c r="AR25" s="26">
        <v>62</v>
      </c>
      <c r="AS25" s="26">
        <v>124</v>
      </c>
      <c r="AT25" s="26">
        <v>68</v>
      </c>
      <c r="AU25" s="26">
        <v>102</v>
      </c>
      <c r="AV25" s="26">
        <v>107</v>
      </c>
      <c r="AW25" s="26">
        <v>93</v>
      </c>
      <c r="AX25" s="26">
        <v>119</v>
      </c>
      <c r="AY25" s="26">
        <v>46</v>
      </c>
      <c r="AZ25" s="26">
        <v>126</v>
      </c>
      <c r="BA25" s="26">
        <v>64</v>
      </c>
      <c r="BB25" s="26">
        <v>0</v>
      </c>
      <c r="BC25" s="26">
        <v>0</v>
      </c>
      <c r="BD25" s="26">
        <v>26</v>
      </c>
      <c r="BE25" s="26">
        <v>330</v>
      </c>
      <c r="BF25" s="26">
        <v>642</v>
      </c>
      <c r="BG25" s="26">
        <v>620</v>
      </c>
      <c r="BH25" s="26">
        <v>574</v>
      </c>
      <c r="BI25" s="26">
        <v>548</v>
      </c>
      <c r="BJ25" s="26">
        <v>522</v>
      </c>
      <c r="BK25" s="26">
        <v>559</v>
      </c>
      <c r="BL25" s="26">
        <v>549</v>
      </c>
      <c r="BM25" s="26">
        <v>578</v>
      </c>
      <c r="BN25" s="26">
        <v>476</v>
      </c>
      <c r="BO25" s="26">
        <v>573</v>
      </c>
      <c r="BP25" s="121">
        <f>IFERROR(SUM(I25:BO25)/SUM(I26:BO26),0)</f>
        <v>0.99994654978887165</v>
      </c>
    </row>
    <row r="26" spans="1:81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400</v>
      </c>
      <c r="K26" s="39">
        <v>312</v>
      </c>
      <c r="L26" s="39">
        <v>347</v>
      </c>
      <c r="M26" s="39">
        <v>245</v>
      </c>
      <c r="N26" s="39">
        <v>388</v>
      </c>
      <c r="O26" s="39">
        <v>310</v>
      </c>
      <c r="P26" s="39">
        <v>357</v>
      </c>
      <c r="Q26" s="39">
        <v>396</v>
      </c>
      <c r="R26" s="39">
        <v>321</v>
      </c>
      <c r="S26" s="39">
        <v>338</v>
      </c>
      <c r="T26" s="39">
        <v>358</v>
      </c>
      <c r="U26" s="39">
        <v>364</v>
      </c>
      <c r="V26" s="39">
        <v>364</v>
      </c>
      <c r="W26" s="39">
        <v>402</v>
      </c>
      <c r="X26" s="39">
        <v>400</v>
      </c>
      <c r="Y26" s="39">
        <v>479</v>
      </c>
      <c r="Z26" s="39">
        <v>288</v>
      </c>
      <c r="AA26" s="39">
        <v>64</v>
      </c>
      <c r="AB26" s="39">
        <v>106</v>
      </c>
      <c r="AC26" s="39">
        <v>250</v>
      </c>
      <c r="AD26" s="39">
        <v>590</v>
      </c>
      <c r="AE26" s="39">
        <v>730</v>
      </c>
      <c r="AF26" s="39">
        <v>666</v>
      </c>
      <c r="AG26" s="39">
        <v>786</v>
      </c>
      <c r="AH26" s="39">
        <v>76</v>
      </c>
      <c r="AI26" s="39">
        <v>473</v>
      </c>
      <c r="AJ26" s="39">
        <v>836</v>
      </c>
      <c r="AK26" s="39">
        <v>324</v>
      </c>
      <c r="AL26" s="39">
        <v>42</v>
      </c>
      <c r="AM26" s="39">
        <v>307</v>
      </c>
      <c r="AN26" s="39">
        <v>181</v>
      </c>
      <c r="AO26" s="39">
        <v>123</v>
      </c>
      <c r="AP26" s="39">
        <v>146</v>
      </c>
      <c r="AQ26" s="39">
        <v>32</v>
      </c>
      <c r="AR26" s="39">
        <v>62</v>
      </c>
      <c r="AS26" s="39">
        <v>124</v>
      </c>
      <c r="AT26" s="39">
        <v>68</v>
      </c>
      <c r="AU26" s="39">
        <v>102</v>
      </c>
      <c r="AV26" s="39">
        <v>107</v>
      </c>
      <c r="AW26" s="39">
        <v>93</v>
      </c>
      <c r="AX26" s="39">
        <v>119</v>
      </c>
      <c r="AY26" s="39">
        <v>46</v>
      </c>
      <c r="AZ26" s="39">
        <v>126</v>
      </c>
      <c r="BA26" s="39">
        <v>64</v>
      </c>
      <c r="BB26" s="39">
        <v>0</v>
      </c>
      <c r="BC26" s="39">
        <v>0</v>
      </c>
      <c r="BD26" s="39">
        <v>26</v>
      </c>
      <c r="BE26" s="39">
        <v>330</v>
      </c>
      <c r="BF26" s="39">
        <v>642</v>
      </c>
      <c r="BG26" s="39">
        <v>620</v>
      </c>
      <c r="BH26" s="39">
        <v>574</v>
      </c>
      <c r="BI26" s="39">
        <v>548</v>
      </c>
      <c r="BJ26" s="39">
        <v>522</v>
      </c>
      <c r="BK26" s="39">
        <v>559</v>
      </c>
      <c r="BL26" s="39">
        <v>549</v>
      </c>
      <c r="BM26" s="39">
        <v>578</v>
      </c>
      <c r="BN26" s="39">
        <v>476</v>
      </c>
      <c r="BO26" s="39">
        <v>573</v>
      </c>
      <c r="BP26" s="121"/>
    </row>
    <row r="27" spans="1:81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1" ht="15.75" customHeight="1" x14ac:dyDescent="0.25">
      <c r="H28" s="53"/>
    </row>
    <row r="29" spans="1:81" ht="15.75" customHeight="1" x14ac:dyDescent="0.25">
      <c r="H29" s="53"/>
      <c r="I29" s="132" t="s">
        <v>27</v>
      </c>
      <c r="J29" s="132"/>
      <c r="K29" s="132"/>
      <c r="L29" s="132"/>
    </row>
    <row r="30" spans="1:81" ht="15.75" customHeight="1" x14ac:dyDescent="0.25">
      <c r="H30" s="53"/>
      <c r="I30" s="9"/>
      <c r="J30" s="10" t="s">
        <v>25</v>
      </c>
      <c r="K30" s="10"/>
      <c r="L30" s="10"/>
    </row>
    <row r="31" spans="1:81" ht="39" customHeight="1" x14ac:dyDescent="0.25">
      <c r="H31" s="53"/>
      <c r="I31" s="11"/>
      <c r="J31" s="10" t="s">
        <v>26</v>
      </c>
      <c r="K31" s="10"/>
      <c r="L31" s="10"/>
    </row>
    <row r="32" spans="1:81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42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50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B36:G37"/>
    <mergeCell ref="H36:M37"/>
    <mergeCell ref="BP25:BP26"/>
    <mergeCell ref="I29:L29"/>
    <mergeCell ref="B34:M34"/>
    <mergeCell ref="B35:G35"/>
    <mergeCell ref="H35:M35"/>
    <mergeCell ref="C25:C26"/>
    <mergeCell ref="D25:D26"/>
    <mergeCell ref="E25:E26"/>
    <mergeCell ref="F25:F26"/>
    <mergeCell ref="G25:G26"/>
    <mergeCell ref="G22:G23"/>
    <mergeCell ref="C22:C23"/>
    <mergeCell ref="A24:BP24"/>
    <mergeCell ref="A25:A26"/>
    <mergeCell ref="B25:B26"/>
    <mergeCell ref="A22:A23"/>
    <mergeCell ref="B22:B23"/>
    <mergeCell ref="D22:D23"/>
    <mergeCell ref="E22:E23"/>
    <mergeCell ref="F22:F23"/>
    <mergeCell ref="A19:A20"/>
    <mergeCell ref="B19:B20"/>
    <mergeCell ref="D19:D20"/>
    <mergeCell ref="BP22:BP23"/>
    <mergeCell ref="A16:A17"/>
    <mergeCell ref="B16:B17"/>
    <mergeCell ref="D16:D17"/>
    <mergeCell ref="E16:E17"/>
    <mergeCell ref="F16:F17"/>
    <mergeCell ref="G16:G17"/>
    <mergeCell ref="C16:C17"/>
    <mergeCell ref="C19:C20"/>
    <mergeCell ref="A18:BP18"/>
    <mergeCell ref="E19:E20"/>
    <mergeCell ref="F19:F20"/>
    <mergeCell ref="BP16:BP17"/>
    <mergeCell ref="BP19:BP20"/>
    <mergeCell ref="B13:B14"/>
    <mergeCell ref="D13:D14"/>
    <mergeCell ref="E13:E14"/>
    <mergeCell ref="F13:F14"/>
    <mergeCell ref="G13:G14"/>
    <mergeCell ref="G19:G20"/>
    <mergeCell ref="C10:C11"/>
    <mergeCell ref="C13:C14"/>
    <mergeCell ref="A12:BP12"/>
    <mergeCell ref="A15:BP15"/>
    <mergeCell ref="BP10:BP11"/>
    <mergeCell ref="BP13:BP14"/>
    <mergeCell ref="A13:A14"/>
    <mergeCell ref="A10:A11"/>
    <mergeCell ref="B10:B11"/>
    <mergeCell ref="D10:D11"/>
    <mergeCell ref="E10:E11"/>
    <mergeCell ref="F10:F11"/>
    <mergeCell ref="G10:G11"/>
    <mergeCell ref="A1:BP1"/>
    <mergeCell ref="F2:G2"/>
    <mergeCell ref="A6:A9"/>
    <mergeCell ref="B6:H6"/>
    <mergeCell ref="BP6:BP9"/>
    <mergeCell ref="B7:D7"/>
    <mergeCell ref="E7:H7"/>
    <mergeCell ref="A4:BP4"/>
    <mergeCell ref="A5:BP5"/>
    <mergeCell ref="I6:BO6"/>
    <mergeCell ref="I7:BO7"/>
    <mergeCell ref="B8:BO8"/>
  </mergeCells>
  <phoneticPr fontId="29" type="noConversion"/>
  <conditionalFormatting sqref="I21:BO21">
    <cfRule type="colorScale" priority="42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152" priority="31" operator="greaterThan">
      <formula>95%</formula>
    </cfRule>
    <cfRule type="cellIs" dxfId="151" priority="32" operator="greaterThanOrEqual">
      <formula>90%</formula>
    </cfRule>
    <cfRule type="cellIs" dxfId="150" priority="33" operator="lessThan">
      <formula>89.99%</formula>
    </cfRule>
  </conditionalFormatting>
  <conditionalFormatting sqref="BP13">
    <cfRule type="cellIs" dxfId="149" priority="13" operator="greaterThan">
      <formula>95%</formula>
    </cfRule>
    <cfRule type="cellIs" dxfId="148" priority="14" operator="greaterThanOrEqual">
      <formula>90%</formula>
    </cfRule>
    <cfRule type="cellIs" dxfId="147" priority="15" operator="lessThan">
      <formula>89.99%</formula>
    </cfRule>
  </conditionalFormatting>
  <conditionalFormatting sqref="BP16">
    <cfRule type="cellIs" dxfId="146" priority="10" operator="greaterThan">
      <formula>95%</formula>
    </cfRule>
    <cfRule type="cellIs" dxfId="145" priority="11" operator="greaterThanOrEqual">
      <formula>90%</formula>
    </cfRule>
    <cfRule type="cellIs" dxfId="144" priority="12" operator="lessThan">
      <formula>89.99%</formula>
    </cfRule>
  </conditionalFormatting>
  <conditionalFormatting sqref="BP19">
    <cfRule type="cellIs" dxfId="143" priority="7" operator="greaterThan">
      <formula>95%</formula>
    </cfRule>
    <cfRule type="cellIs" dxfId="142" priority="8" operator="greaterThanOrEqual">
      <formula>90%</formula>
    </cfRule>
    <cfRule type="cellIs" dxfId="141" priority="9" operator="lessThan">
      <formula>89.99%</formula>
    </cfRule>
  </conditionalFormatting>
  <conditionalFormatting sqref="BP22">
    <cfRule type="cellIs" dxfId="140" priority="4" operator="greaterThanOrEqual">
      <formula>100%</formula>
    </cfRule>
    <cfRule type="cellIs" dxfId="139" priority="6" operator="lessThan">
      <formula>99.99%</formula>
    </cfRule>
  </conditionalFormatting>
  <conditionalFormatting sqref="BP25">
    <cfRule type="cellIs" dxfId="138" priority="1" operator="greaterThan">
      <formula>95%</formula>
    </cfRule>
    <cfRule type="cellIs" dxfId="137" priority="2" operator="greaterThanOrEqual">
      <formula>90%</formula>
    </cfRule>
    <cfRule type="cellIs" dxfId="136" priority="3" operator="lessThan">
      <formula>89.99%</formula>
    </cfRule>
  </conditionalFormatting>
  <dataValidations count="1">
    <dataValidation showDropDown="1" showInputMessage="1" showErrorMessage="1" sqref="C21 G19:G23 G10:G11 G16:G17 G13:G14 G25:G26" xr:uid="{91FD34C4-58ED-46BA-BFC8-04EB31A4574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CB38"/>
  <sheetViews>
    <sheetView showGridLines="0" view="pageBreakPreview" topLeftCell="A26" zoomScale="70" zoomScaleNormal="90" zoomScaleSheetLayoutView="70" workbookViewId="0">
      <selection activeCell="BM32" sqref="BM32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_xlfn.SINGLE('PANEL DE CONTROL DISTRITAL'!A1)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53" t="str">
        <f>'PANEL DE CONTROL DISTRITAL'!A6</f>
        <v>Número</v>
      </c>
      <c r="B6" s="111" t="str">
        <f>'PANEL DE CONTROL DISTRITAL'!B6</f>
        <v xml:space="preserve">PROCESOS SUSTANTIVOS E INDICADORES </v>
      </c>
      <c r="C6" s="112"/>
      <c r="D6" s="112"/>
      <c r="E6" s="112"/>
      <c r="F6" s="112"/>
      <c r="G6" s="112"/>
      <c r="H6" s="156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57" t="s">
        <v>7</v>
      </c>
    </row>
    <row r="7" spans="1:80" ht="17.25" customHeight="1" thickTop="1" thickBot="1" x14ac:dyDescent="0.3">
      <c r="A7" s="154"/>
      <c r="B7" s="111" t="str">
        <f>'PANEL DE CONTROL DISTRITAL'!B7</f>
        <v>DESCRIPCIÓN</v>
      </c>
      <c r="C7" s="112"/>
      <c r="D7" s="156"/>
      <c r="E7" s="111" t="str">
        <f>'PANEL DE CONTROL DISTRITAL'!E7</f>
        <v>MEDICIÓN</v>
      </c>
      <c r="F7" s="112"/>
      <c r="G7" s="112"/>
      <c r="H7" s="156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58"/>
    </row>
    <row r="8" spans="1:80" ht="5.25" customHeight="1" thickTop="1" thickBot="1" x14ac:dyDescent="0.3">
      <c r="A8" s="154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58"/>
    </row>
    <row r="9" spans="1:80" s="2" customFormat="1" ht="29.25" customHeight="1" thickTop="1" thickBot="1" x14ac:dyDescent="0.3">
      <c r="A9" s="15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59"/>
    </row>
    <row r="10" spans="1:80" s="2" customFormat="1" ht="50.15" customHeight="1" thickTop="1" thickBot="1" x14ac:dyDescent="0.3">
      <c r="A10" s="143">
        <f>'PANEL DE CONTROL DISTRITAL'!A9</f>
        <v>1</v>
      </c>
      <c r="B10" s="145" t="str">
        <f>'PANEL DE CONTROL DISTRITAL'!B9</f>
        <v>ENTREVISTA</v>
      </c>
      <c r="C10" s="147" t="str">
        <f>'PANEL DE CONTROL DISTRITAL'!C9</f>
        <v xml:space="preserve"> Auxiliar de Atención Ciudadana</v>
      </c>
      <c r="D10" s="149" t="str">
        <f>'PANEL DE CONTROL DISTRITAL'!D9</f>
        <v>Fichas requisitadas correctamente=</v>
      </c>
      <c r="E10" s="147" t="str">
        <f>'PANEL DE CONTROL DISTRITAL'!E9</f>
        <v>(Fichas requisitadas correctamente / Fichas revisadas en la muestra del 10%) x 100</v>
      </c>
      <c r="F10" s="151" t="str">
        <f>'PANEL DE CONTROL DISTRITAL'!F9</f>
        <v>Semanal (remesa)</v>
      </c>
      <c r="G10" s="13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5</v>
      </c>
      <c r="K10" s="26">
        <v>4</v>
      </c>
      <c r="L10" s="26">
        <v>4</v>
      </c>
      <c r="M10" s="26">
        <v>4</v>
      </c>
      <c r="N10" s="26">
        <v>4</v>
      </c>
      <c r="O10" s="26">
        <v>4</v>
      </c>
      <c r="P10" s="26">
        <v>5</v>
      </c>
      <c r="Q10" s="26">
        <v>5</v>
      </c>
      <c r="R10" s="26">
        <v>4</v>
      </c>
      <c r="S10" s="26">
        <v>5</v>
      </c>
      <c r="T10" s="26">
        <v>6</v>
      </c>
      <c r="U10" s="26">
        <v>4</v>
      </c>
      <c r="V10" s="26">
        <v>7</v>
      </c>
      <c r="W10" s="26">
        <v>4</v>
      </c>
      <c r="X10" s="26">
        <v>7</v>
      </c>
      <c r="Y10" s="26">
        <v>5</v>
      </c>
      <c r="Z10" s="26">
        <v>2</v>
      </c>
      <c r="AA10" s="26">
        <v>1</v>
      </c>
      <c r="AB10" s="26">
        <v>4</v>
      </c>
      <c r="AC10" s="26">
        <v>11</v>
      </c>
      <c r="AD10" s="26">
        <v>12</v>
      </c>
      <c r="AE10" s="26">
        <v>11</v>
      </c>
      <c r="AF10" s="26">
        <v>10</v>
      </c>
      <c r="AG10" s="26">
        <v>11</v>
      </c>
      <c r="AH10" s="26">
        <v>4</v>
      </c>
      <c r="AI10" s="26">
        <v>4</v>
      </c>
      <c r="AJ10" s="26">
        <v>6</v>
      </c>
      <c r="AK10" s="26">
        <v>4</v>
      </c>
      <c r="AL10" s="26">
        <v>0</v>
      </c>
      <c r="AM10" s="26">
        <v>2</v>
      </c>
      <c r="AN10" s="26">
        <v>2</v>
      </c>
      <c r="AO10" s="26">
        <v>1</v>
      </c>
      <c r="AP10" s="26">
        <v>1</v>
      </c>
      <c r="AQ10" s="26">
        <v>0</v>
      </c>
      <c r="AR10" s="26">
        <v>1</v>
      </c>
      <c r="AS10" s="26">
        <v>1</v>
      </c>
      <c r="AT10" s="26">
        <v>1</v>
      </c>
      <c r="AU10" s="26">
        <v>1</v>
      </c>
      <c r="AV10" s="26">
        <v>1</v>
      </c>
      <c r="AW10" s="26">
        <v>1</v>
      </c>
      <c r="AX10" s="26">
        <v>1</v>
      </c>
      <c r="AY10" s="26">
        <v>1</v>
      </c>
      <c r="AZ10" s="26">
        <v>0</v>
      </c>
      <c r="BA10" s="26">
        <v>0</v>
      </c>
      <c r="BB10" s="26">
        <v>0</v>
      </c>
      <c r="BC10" s="26">
        <v>14</v>
      </c>
      <c r="BD10" s="26">
        <v>10</v>
      </c>
      <c r="BE10" s="26">
        <v>11</v>
      </c>
      <c r="BF10" s="26">
        <v>10</v>
      </c>
      <c r="BG10" s="26">
        <v>8</v>
      </c>
      <c r="BH10" s="26">
        <v>7</v>
      </c>
      <c r="BI10" s="26">
        <v>7</v>
      </c>
      <c r="BJ10" s="26">
        <v>6</v>
      </c>
      <c r="BK10" s="26">
        <v>6</v>
      </c>
      <c r="BL10" s="26">
        <v>7</v>
      </c>
      <c r="BM10" s="26">
        <v>5</v>
      </c>
      <c r="BN10" s="26">
        <v>6</v>
      </c>
      <c r="BO10" s="26">
        <v>8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44"/>
      <c r="B11" s="146"/>
      <c r="C11" s="148"/>
      <c r="D11" s="150"/>
      <c r="E11" s="148"/>
      <c r="F11" s="152"/>
      <c r="G11" s="139"/>
      <c r="H11" s="28" t="str">
        <f>'PANEL DE CONTROL DISTRITAL'!H10</f>
        <v>Fichas revisadas en la muestra del 10%</v>
      </c>
      <c r="I11" s="39">
        <v>0</v>
      </c>
      <c r="J11" s="39">
        <v>5</v>
      </c>
      <c r="K11" s="39">
        <v>4</v>
      </c>
      <c r="L11" s="39">
        <v>4</v>
      </c>
      <c r="M11" s="39">
        <v>4</v>
      </c>
      <c r="N11" s="39">
        <v>4</v>
      </c>
      <c r="O11" s="39">
        <v>4</v>
      </c>
      <c r="P11" s="39">
        <v>5</v>
      </c>
      <c r="Q11" s="39">
        <v>5</v>
      </c>
      <c r="R11" s="39">
        <v>4</v>
      </c>
      <c r="S11" s="39">
        <v>5</v>
      </c>
      <c r="T11" s="39">
        <v>6</v>
      </c>
      <c r="U11" s="39">
        <v>4</v>
      </c>
      <c r="V11" s="39">
        <v>7</v>
      </c>
      <c r="W11" s="39">
        <v>4</v>
      </c>
      <c r="X11" s="39">
        <v>7</v>
      </c>
      <c r="Y11" s="39">
        <v>5</v>
      </c>
      <c r="Z11" s="39">
        <v>2</v>
      </c>
      <c r="AA11" s="39">
        <v>1</v>
      </c>
      <c r="AB11" s="39">
        <v>4</v>
      </c>
      <c r="AC11" s="39">
        <v>11</v>
      </c>
      <c r="AD11" s="39">
        <v>12</v>
      </c>
      <c r="AE11" s="39">
        <v>11</v>
      </c>
      <c r="AF11" s="39">
        <v>10</v>
      </c>
      <c r="AG11" s="39">
        <v>11</v>
      </c>
      <c r="AH11" s="39">
        <v>4</v>
      </c>
      <c r="AI11" s="39">
        <v>4</v>
      </c>
      <c r="AJ11" s="39">
        <v>6</v>
      </c>
      <c r="AK11" s="39">
        <v>4</v>
      </c>
      <c r="AL11" s="39">
        <v>0</v>
      </c>
      <c r="AM11" s="39">
        <v>2</v>
      </c>
      <c r="AN11" s="39">
        <v>2</v>
      </c>
      <c r="AO11" s="39">
        <v>1</v>
      </c>
      <c r="AP11" s="39">
        <v>1</v>
      </c>
      <c r="AQ11" s="39">
        <v>0</v>
      </c>
      <c r="AR11" s="39">
        <v>1</v>
      </c>
      <c r="AS11" s="39">
        <v>1</v>
      </c>
      <c r="AT11" s="39">
        <v>1</v>
      </c>
      <c r="AU11" s="39">
        <v>1</v>
      </c>
      <c r="AV11" s="39">
        <v>1</v>
      </c>
      <c r="AW11" s="39">
        <v>1</v>
      </c>
      <c r="AX11" s="39">
        <v>1</v>
      </c>
      <c r="AY11" s="39">
        <v>1</v>
      </c>
      <c r="AZ11" s="39">
        <v>0</v>
      </c>
      <c r="BA11" s="39">
        <v>0</v>
      </c>
      <c r="BB11" s="39">
        <v>0</v>
      </c>
      <c r="BC11" s="39">
        <v>14</v>
      </c>
      <c r="BD11" s="39">
        <v>10</v>
      </c>
      <c r="BE11" s="39">
        <v>11</v>
      </c>
      <c r="BF11" s="39">
        <v>10</v>
      </c>
      <c r="BG11" s="39">
        <v>8</v>
      </c>
      <c r="BH11" s="39">
        <v>7</v>
      </c>
      <c r="BI11" s="39">
        <v>7</v>
      </c>
      <c r="BJ11" s="39">
        <v>6</v>
      </c>
      <c r="BK11" s="39">
        <v>6</v>
      </c>
      <c r="BL11" s="39">
        <v>7</v>
      </c>
      <c r="BM11" s="39">
        <v>5</v>
      </c>
      <c r="BN11" s="39">
        <v>6</v>
      </c>
      <c r="BO11" s="39">
        <v>8</v>
      </c>
      <c r="BP11" s="121"/>
    </row>
    <row r="12" spans="1:80" s="41" customFormat="1" ht="8.15" customHeight="1" thickTop="1" thickBot="1" x14ac:dyDescent="0.3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2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43">
        <f>'PANEL DE CONTROL DISTRITAL'!A12</f>
        <v>2</v>
      </c>
      <c r="B13" s="145" t="str">
        <f>'PANEL DE CONTROL DISTRITAL'!B12</f>
        <v>TRÁMITE</v>
      </c>
      <c r="C13" s="147" t="str">
        <f>'PANEL DE CONTROL DISTRITAL'!C12</f>
        <v>Operador de Equipo Tecnológico</v>
      </c>
      <c r="D13" s="149" t="str">
        <f>'PANEL DE CONTROL DISTRITAL'!D12</f>
        <v>Trámites exitosos efectivos=</v>
      </c>
      <c r="E13" s="147" t="str">
        <f>'PANEL DE CONTROL DISTRITAL'!E12</f>
        <v>(Número de trámites exitosos / Número de trámites aplicados) x 100</v>
      </c>
      <c r="F13" s="151" t="str">
        <f>'PANEL DE CONTROL DISTRITAL'!F12</f>
        <v>Semanal (remesa)</v>
      </c>
      <c r="G13" s="13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49</v>
      </c>
      <c r="K13" s="26">
        <v>38</v>
      </c>
      <c r="L13" s="26">
        <v>36</v>
      </c>
      <c r="M13" s="26">
        <v>41</v>
      </c>
      <c r="N13" s="26">
        <v>38</v>
      </c>
      <c r="O13" s="26">
        <v>40</v>
      </c>
      <c r="P13" s="26">
        <v>48</v>
      </c>
      <c r="Q13" s="26">
        <v>43</v>
      </c>
      <c r="R13" s="26">
        <v>40</v>
      </c>
      <c r="S13" s="26">
        <v>53</v>
      </c>
      <c r="T13" s="26">
        <v>61</v>
      </c>
      <c r="U13" s="26">
        <v>36</v>
      </c>
      <c r="V13" s="26">
        <v>67</v>
      </c>
      <c r="W13" s="26">
        <v>44</v>
      </c>
      <c r="X13" s="26">
        <v>66</v>
      </c>
      <c r="Y13" s="26">
        <v>48</v>
      </c>
      <c r="Z13" s="26">
        <v>22</v>
      </c>
      <c r="AA13" s="26">
        <v>9</v>
      </c>
      <c r="AB13" s="26">
        <v>36</v>
      </c>
      <c r="AC13" s="26">
        <v>107</v>
      </c>
      <c r="AD13" s="26">
        <v>118</v>
      </c>
      <c r="AE13" s="26">
        <v>105</v>
      </c>
      <c r="AF13" s="26">
        <v>97</v>
      </c>
      <c r="AG13" s="26">
        <v>113</v>
      </c>
      <c r="AH13" s="26">
        <v>44</v>
      </c>
      <c r="AI13" s="26">
        <v>38</v>
      </c>
      <c r="AJ13" s="26">
        <v>59</v>
      </c>
      <c r="AK13" s="26">
        <v>43</v>
      </c>
      <c r="AL13" s="26">
        <v>0</v>
      </c>
      <c r="AM13" s="26">
        <v>15</v>
      </c>
      <c r="AN13" s="26">
        <v>14</v>
      </c>
      <c r="AO13" s="26">
        <v>12</v>
      </c>
      <c r="AP13" s="26">
        <v>12</v>
      </c>
      <c r="AQ13" s="26">
        <v>2</v>
      </c>
      <c r="AR13" s="26">
        <v>11</v>
      </c>
      <c r="AS13" s="26">
        <v>8</v>
      </c>
      <c r="AT13" s="26">
        <v>4</v>
      </c>
      <c r="AU13" s="26">
        <v>9</v>
      </c>
      <c r="AV13" s="26">
        <v>10</v>
      </c>
      <c r="AW13" s="26">
        <v>9</v>
      </c>
      <c r="AX13" s="26">
        <v>13</v>
      </c>
      <c r="AY13" s="26">
        <v>6</v>
      </c>
      <c r="AZ13" s="26">
        <v>0</v>
      </c>
      <c r="BA13" s="26">
        <v>0</v>
      </c>
      <c r="BB13" s="26">
        <v>0</v>
      </c>
      <c r="BC13" s="26">
        <v>135</v>
      </c>
      <c r="BD13" s="26">
        <v>97</v>
      </c>
      <c r="BE13" s="26">
        <v>107</v>
      </c>
      <c r="BF13" s="26">
        <v>101</v>
      </c>
      <c r="BG13" s="26">
        <v>81</v>
      </c>
      <c r="BH13" s="26">
        <v>71</v>
      </c>
      <c r="BI13" s="26">
        <v>70</v>
      </c>
      <c r="BJ13" s="26">
        <v>62</v>
      </c>
      <c r="BK13" s="26">
        <v>59</v>
      </c>
      <c r="BL13" s="26">
        <v>71</v>
      </c>
      <c r="BM13" s="26">
        <v>55</v>
      </c>
      <c r="BN13" s="26">
        <v>63</v>
      </c>
      <c r="BO13" s="26">
        <v>41</v>
      </c>
      <c r="BP13" s="121">
        <f>IFERROR(SUM(I13:BO13)/SUM(I14:BO14),0)</f>
        <v>0.97915142648134601</v>
      </c>
    </row>
    <row r="14" spans="1:80" s="3" customFormat="1" ht="50.15" customHeight="1" thickTop="1" thickBot="1" x14ac:dyDescent="0.3">
      <c r="A14" s="144"/>
      <c r="B14" s="146"/>
      <c r="C14" s="148"/>
      <c r="D14" s="150"/>
      <c r="E14" s="148"/>
      <c r="F14" s="152"/>
      <c r="G14" s="139"/>
      <c r="H14" s="28" t="str">
        <f>'PANEL DE CONTROL DISTRITAL'!H13</f>
        <v>Número de trámites aplicados</v>
      </c>
      <c r="I14" s="39">
        <v>0</v>
      </c>
      <c r="J14" s="39">
        <v>49</v>
      </c>
      <c r="K14" s="39">
        <v>38</v>
      </c>
      <c r="L14" s="39">
        <v>36</v>
      </c>
      <c r="M14" s="39">
        <v>42</v>
      </c>
      <c r="N14" s="39">
        <v>38</v>
      </c>
      <c r="O14" s="39">
        <v>40</v>
      </c>
      <c r="P14" s="39">
        <v>48</v>
      </c>
      <c r="Q14" s="39">
        <v>43</v>
      </c>
      <c r="R14" s="39">
        <v>40</v>
      </c>
      <c r="S14" s="39">
        <v>53</v>
      </c>
      <c r="T14" s="39">
        <v>61</v>
      </c>
      <c r="U14" s="39">
        <v>36</v>
      </c>
      <c r="V14" s="39">
        <v>69</v>
      </c>
      <c r="W14" s="39">
        <v>44</v>
      </c>
      <c r="X14" s="39">
        <v>67</v>
      </c>
      <c r="Y14" s="39">
        <v>48</v>
      </c>
      <c r="Z14" s="39">
        <v>22</v>
      </c>
      <c r="AA14" s="39">
        <v>9</v>
      </c>
      <c r="AB14" s="39">
        <v>36</v>
      </c>
      <c r="AC14" s="39">
        <v>107</v>
      </c>
      <c r="AD14" s="39">
        <v>120</v>
      </c>
      <c r="AE14" s="39">
        <v>106</v>
      </c>
      <c r="AF14" s="39">
        <v>98</v>
      </c>
      <c r="AG14" s="39">
        <v>115</v>
      </c>
      <c r="AH14" s="39">
        <v>44</v>
      </c>
      <c r="AI14" s="39">
        <v>39</v>
      </c>
      <c r="AJ14" s="39">
        <v>59</v>
      </c>
      <c r="AK14" s="39">
        <v>43</v>
      </c>
      <c r="AL14" s="39">
        <v>0</v>
      </c>
      <c r="AM14" s="39">
        <v>15</v>
      </c>
      <c r="AN14" s="39">
        <v>14</v>
      </c>
      <c r="AO14" s="39">
        <v>12</v>
      </c>
      <c r="AP14" s="39">
        <v>12</v>
      </c>
      <c r="AQ14" s="39">
        <v>2</v>
      </c>
      <c r="AR14" s="39">
        <v>11</v>
      </c>
      <c r="AS14" s="39">
        <v>8</v>
      </c>
      <c r="AT14" s="39">
        <v>4</v>
      </c>
      <c r="AU14" s="39">
        <v>9</v>
      </c>
      <c r="AV14" s="39">
        <v>10</v>
      </c>
      <c r="AW14" s="39">
        <v>9</v>
      </c>
      <c r="AX14" s="39">
        <v>13</v>
      </c>
      <c r="AY14" s="39">
        <v>6</v>
      </c>
      <c r="AZ14" s="39">
        <v>0</v>
      </c>
      <c r="BA14" s="39">
        <v>0</v>
      </c>
      <c r="BB14" s="39">
        <v>0</v>
      </c>
      <c r="BC14" s="39">
        <v>135</v>
      </c>
      <c r="BD14" s="39">
        <v>98</v>
      </c>
      <c r="BE14" s="39">
        <v>108</v>
      </c>
      <c r="BF14" s="39">
        <v>101</v>
      </c>
      <c r="BG14" s="39">
        <v>81</v>
      </c>
      <c r="BH14" s="39">
        <v>71</v>
      </c>
      <c r="BI14" s="39">
        <v>71</v>
      </c>
      <c r="BJ14" s="39">
        <v>62</v>
      </c>
      <c r="BK14" s="39">
        <v>59</v>
      </c>
      <c r="BL14" s="39">
        <v>71</v>
      </c>
      <c r="BM14" s="39">
        <v>55</v>
      </c>
      <c r="BN14" s="39">
        <v>63</v>
      </c>
      <c r="BO14" s="39">
        <v>84</v>
      </c>
      <c r="BP14" s="121"/>
    </row>
    <row r="15" spans="1:80" s="41" customFormat="1" ht="8.15" customHeight="1" thickTop="1" thickBot="1" x14ac:dyDescent="0.3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2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43">
        <f>'PANEL DE CONTROL DISTRITAL'!A15</f>
        <v>3</v>
      </c>
      <c r="B16" s="145" t="str">
        <f>'PANEL DE CONTROL DISTRITAL'!B15</f>
        <v>TRANSFERENCIA DE LA INFORMACIÓN</v>
      </c>
      <c r="C16" s="147" t="str">
        <f>'PANEL DE CONTROL DISTRITAL'!C15</f>
        <v>Responsable de Módulo</v>
      </c>
      <c r="D16" s="149" t="str">
        <f>'PANEL DE CONTROL DISTRITAL'!D15</f>
        <v>Reenvíos exitosos =</v>
      </c>
      <c r="E16" s="147" t="str">
        <f>'PANEL DE CONTROL DISTRITAL'!E15</f>
        <v>(Ejecución de los scripts de reenvío de notificaciones/Solicitud de reenvíos de scripts requeridos) x100</v>
      </c>
      <c r="F16" s="151" t="str">
        <f>'PANEL DE CONTROL DISTRITAL'!F15</f>
        <v>Semanal (remesa)</v>
      </c>
      <c r="G16" s="13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44"/>
      <c r="B17" s="146"/>
      <c r="C17" s="148"/>
      <c r="D17" s="150"/>
      <c r="E17" s="148"/>
      <c r="F17" s="152"/>
      <c r="G17" s="139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40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2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43">
        <f>'PANEL DE CONTROL DISTRITAL'!A18</f>
        <v>4</v>
      </c>
      <c r="B19" s="145" t="str">
        <f>'PANEL DE CONTROL DISTRITAL'!B18</f>
        <v>CONCILIACIÓN DE CREDENCIALES PARA VOTAR</v>
      </c>
      <c r="C19" s="147" t="str">
        <f>'PANEL DE CONTROL DISTRITAL'!C18</f>
        <v>Responsable de Módulo</v>
      </c>
      <c r="D19" s="149" t="str">
        <f>'PANEL DE CONTROL DISTRITAL'!D18</f>
        <v xml:space="preserve">Credenciales disponibles para entrega = </v>
      </c>
      <c r="E19" s="147" t="str">
        <f>'PANEL DE CONTROL DISTRITAL'!E18</f>
        <v>[(Credenciales recibidas - credenciales inconsistentes) / Credenciales recibidas] x 100</v>
      </c>
      <c r="F19" s="151" t="str">
        <f>'PANEL DE CONTROL DISTRITAL'!F18</f>
        <v>Semanal (remesa)</v>
      </c>
      <c r="G19" s="13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30</v>
      </c>
      <c r="K19" s="26">
        <v>47</v>
      </c>
      <c r="L19" s="26">
        <v>23</v>
      </c>
      <c r="M19" s="26">
        <v>24</v>
      </c>
      <c r="N19" s="26">
        <v>59</v>
      </c>
      <c r="O19" s="26">
        <v>46</v>
      </c>
      <c r="P19" s="26">
        <v>30</v>
      </c>
      <c r="Q19" s="26">
        <v>46</v>
      </c>
      <c r="R19" s="26">
        <v>56</v>
      </c>
      <c r="S19" s="26">
        <v>42</v>
      </c>
      <c r="T19" s="26">
        <v>51</v>
      </c>
      <c r="U19" s="26">
        <v>30</v>
      </c>
      <c r="V19" s="26">
        <v>72</v>
      </c>
      <c r="W19" s="26">
        <v>50</v>
      </c>
      <c r="X19" s="26">
        <v>64</v>
      </c>
      <c r="Y19" s="26">
        <v>58</v>
      </c>
      <c r="Z19" s="26">
        <v>25</v>
      </c>
      <c r="AA19" s="26">
        <v>0</v>
      </c>
      <c r="AB19" s="26">
        <v>36</v>
      </c>
      <c r="AC19" s="26">
        <v>38</v>
      </c>
      <c r="AD19" s="26">
        <v>137</v>
      </c>
      <c r="AE19" s="26">
        <v>103</v>
      </c>
      <c r="AF19" s="26">
        <v>78</v>
      </c>
      <c r="AG19" s="26">
        <v>71</v>
      </c>
      <c r="AH19" s="26">
        <v>50</v>
      </c>
      <c r="AI19" s="26">
        <v>48</v>
      </c>
      <c r="AJ19" s="26">
        <v>148</v>
      </c>
      <c r="AK19" s="26">
        <v>64</v>
      </c>
      <c r="AL19" s="26">
        <v>0</v>
      </c>
      <c r="AM19" s="26">
        <v>37</v>
      </c>
      <c r="AN19" s="26">
        <v>12</v>
      </c>
      <c r="AO19" s="26">
        <v>12</v>
      </c>
      <c r="AP19" s="26">
        <v>12</v>
      </c>
      <c r="AQ19" s="26">
        <v>12</v>
      </c>
      <c r="AR19" s="26">
        <v>15</v>
      </c>
      <c r="AS19" s="26">
        <v>15</v>
      </c>
      <c r="AT19" s="26">
        <v>3</v>
      </c>
      <c r="AU19" s="26">
        <v>6</v>
      </c>
      <c r="AV19" s="26">
        <v>10</v>
      </c>
      <c r="AW19" s="26">
        <v>7</v>
      </c>
      <c r="AX19" s="26">
        <v>10</v>
      </c>
      <c r="AY19" s="26">
        <v>8</v>
      </c>
      <c r="AZ19" s="26">
        <v>3</v>
      </c>
      <c r="BA19" s="26">
        <v>8</v>
      </c>
      <c r="BB19" s="26">
        <v>0</v>
      </c>
      <c r="BC19" s="26">
        <v>25</v>
      </c>
      <c r="BD19" s="26">
        <v>127</v>
      </c>
      <c r="BE19" s="26">
        <v>98</v>
      </c>
      <c r="BF19" s="26">
        <v>63</v>
      </c>
      <c r="BG19" s="26">
        <v>144</v>
      </c>
      <c r="BH19" s="26">
        <v>85</v>
      </c>
      <c r="BI19" s="26">
        <v>48</v>
      </c>
      <c r="BJ19" s="26">
        <v>56</v>
      </c>
      <c r="BK19" s="26">
        <v>92</v>
      </c>
      <c r="BL19" s="26">
        <v>55</v>
      </c>
      <c r="BM19" s="26">
        <v>73</v>
      </c>
      <c r="BN19" s="26">
        <v>57</v>
      </c>
      <c r="BO19" s="26">
        <v>65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44"/>
      <c r="B20" s="146"/>
      <c r="C20" s="148"/>
      <c r="D20" s="150"/>
      <c r="E20" s="148"/>
      <c r="F20" s="152"/>
      <c r="G20" s="139"/>
      <c r="H20" s="28" t="str">
        <f>'PANEL DE CONTROL DISTRITAL'!H19</f>
        <v xml:space="preserve">Credenciales recibidas </v>
      </c>
      <c r="I20" s="39">
        <v>0</v>
      </c>
      <c r="J20" s="39">
        <v>30</v>
      </c>
      <c r="K20" s="39">
        <v>47</v>
      </c>
      <c r="L20" s="39">
        <v>23</v>
      </c>
      <c r="M20" s="39">
        <v>24</v>
      </c>
      <c r="N20" s="39">
        <v>59</v>
      </c>
      <c r="O20" s="39">
        <v>46</v>
      </c>
      <c r="P20" s="39">
        <v>30</v>
      </c>
      <c r="Q20" s="39">
        <v>46</v>
      </c>
      <c r="R20" s="39">
        <v>56</v>
      </c>
      <c r="S20" s="39">
        <v>42</v>
      </c>
      <c r="T20" s="39">
        <v>51</v>
      </c>
      <c r="U20" s="39">
        <v>30</v>
      </c>
      <c r="V20" s="39">
        <v>72</v>
      </c>
      <c r="W20" s="39">
        <v>50</v>
      </c>
      <c r="X20" s="39">
        <v>64</v>
      </c>
      <c r="Y20" s="39">
        <v>58</v>
      </c>
      <c r="Z20" s="39">
        <v>25</v>
      </c>
      <c r="AA20" s="39">
        <v>0</v>
      </c>
      <c r="AB20" s="39">
        <v>36</v>
      </c>
      <c r="AC20" s="39">
        <v>38</v>
      </c>
      <c r="AD20" s="39">
        <v>137</v>
      </c>
      <c r="AE20" s="39">
        <v>103</v>
      </c>
      <c r="AF20" s="39">
        <v>78</v>
      </c>
      <c r="AG20" s="39">
        <v>71</v>
      </c>
      <c r="AH20" s="39">
        <v>50</v>
      </c>
      <c r="AI20" s="39">
        <v>48</v>
      </c>
      <c r="AJ20" s="39">
        <v>148</v>
      </c>
      <c r="AK20" s="39">
        <v>64</v>
      </c>
      <c r="AL20" s="39">
        <v>0</v>
      </c>
      <c r="AM20" s="39">
        <v>37</v>
      </c>
      <c r="AN20" s="39">
        <v>12</v>
      </c>
      <c r="AO20" s="39">
        <v>12</v>
      </c>
      <c r="AP20" s="39">
        <v>12</v>
      </c>
      <c r="AQ20" s="39">
        <v>12</v>
      </c>
      <c r="AR20" s="39">
        <v>15</v>
      </c>
      <c r="AS20" s="39">
        <v>15</v>
      </c>
      <c r="AT20" s="39">
        <v>3</v>
      </c>
      <c r="AU20" s="39">
        <v>6</v>
      </c>
      <c r="AV20" s="39">
        <v>10</v>
      </c>
      <c r="AW20" s="39">
        <v>7</v>
      </c>
      <c r="AX20" s="39">
        <v>10</v>
      </c>
      <c r="AY20" s="39">
        <v>8</v>
      </c>
      <c r="AZ20" s="39">
        <v>3</v>
      </c>
      <c r="BA20" s="39">
        <v>8</v>
      </c>
      <c r="BB20" s="39">
        <v>0</v>
      </c>
      <c r="BC20" s="39">
        <v>25</v>
      </c>
      <c r="BD20" s="39">
        <v>127</v>
      </c>
      <c r="BE20" s="39">
        <v>98</v>
      </c>
      <c r="BF20" s="39">
        <v>63</v>
      </c>
      <c r="BG20" s="39">
        <v>144</v>
      </c>
      <c r="BH20" s="39">
        <v>85</v>
      </c>
      <c r="BI20" s="39">
        <v>48</v>
      </c>
      <c r="BJ20" s="39">
        <v>56</v>
      </c>
      <c r="BK20" s="39">
        <v>92</v>
      </c>
      <c r="BL20" s="39">
        <v>55</v>
      </c>
      <c r="BM20" s="39">
        <v>73</v>
      </c>
      <c r="BN20" s="39">
        <v>57</v>
      </c>
      <c r="BO20" s="39">
        <v>65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43">
        <f>'PANEL DE CONTROL DISTRITAL'!A21</f>
        <v>5</v>
      </c>
      <c r="B22" s="145" t="str">
        <f>'PANEL DE CONTROL DISTRITAL'!B21</f>
        <v>CONCILIACIÓN DE CREDENCIALES PARA VOTAR</v>
      </c>
      <c r="C22" s="147" t="str">
        <f>'PANEL DE CONTROL DISTRITAL'!C21</f>
        <v>Responsable de Módulo</v>
      </c>
      <c r="D22" s="149" t="str">
        <f>'PANEL DE CONTROL DISTRITAL'!D21</f>
        <v xml:space="preserve">Arqueo de Credenciales = </v>
      </c>
      <c r="E22" s="147" t="str">
        <f>'PANEL DE CONTROL DISTRITAL'!E21</f>
        <v>(Credenciales disponibles (físicas)/ Credenciales disponibles registradas en SIIRFE) x 100</v>
      </c>
      <c r="F22" s="151" t="str">
        <f>'PANEL DE CONTROL DISTRITAL'!F21</f>
        <v>Semanal (remesa)</v>
      </c>
      <c r="G22" s="13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105</v>
      </c>
      <c r="K22" s="26">
        <v>113</v>
      </c>
      <c r="L22" s="26">
        <v>97</v>
      </c>
      <c r="M22" s="26">
        <v>90</v>
      </c>
      <c r="N22" s="26">
        <v>115</v>
      </c>
      <c r="O22" s="26">
        <v>113</v>
      </c>
      <c r="P22" s="26">
        <v>95</v>
      </c>
      <c r="Q22" s="26">
        <v>90</v>
      </c>
      <c r="R22" s="26">
        <v>119</v>
      </c>
      <c r="S22" s="26">
        <v>115</v>
      </c>
      <c r="T22" s="26">
        <v>119</v>
      </c>
      <c r="U22" s="26">
        <v>103</v>
      </c>
      <c r="V22" s="26">
        <v>125</v>
      </c>
      <c r="W22" s="26">
        <v>127</v>
      </c>
      <c r="X22" s="26">
        <v>127</v>
      </c>
      <c r="Y22" s="26">
        <v>117</v>
      </c>
      <c r="Z22" s="26">
        <v>103</v>
      </c>
      <c r="AA22" s="26">
        <v>87</v>
      </c>
      <c r="AB22" s="26">
        <v>99</v>
      </c>
      <c r="AC22" s="26">
        <v>96</v>
      </c>
      <c r="AD22" s="26">
        <v>146</v>
      </c>
      <c r="AE22" s="26">
        <v>144</v>
      </c>
      <c r="AF22" s="26">
        <v>125</v>
      </c>
      <c r="AG22" s="26">
        <v>114</v>
      </c>
      <c r="AH22" s="26">
        <v>149</v>
      </c>
      <c r="AI22" s="26">
        <v>121</v>
      </c>
      <c r="AJ22" s="26">
        <v>193</v>
      </c>
      <c r="AK22" s="26">
        <v>148</v>
      </c>
      <c r="AL22" s="26">
        <v>140</v>
      </c>
      <c r="AM22" s="26">
        <v>130</v>
      </c>
      <c r="AN22" s="26">
        <v>80</v>
      </c>
      <c r="AO22" s="26">
        <v>68</v>
      </c>
      <c r="AP22" s="26">
        <v>54</v>
      </c>
      <c r="AQ22" s="26">
        <v>14</v>
      </c>
      <c r="AR22" s="26">
        <v>18</v>
      </c>
      <c r="AS22" s="26">
        <v>21</v>
      </c>
      <c r="AT22" s="26">
        <v>22</v>
      </c>
      <c r="AU22" s="26">
        <v>18</v>
      </c>
      <c r="AV22" s="26">
        <v>22</v>
      </c>
      <c r="AW22" s="26">
        <v>21</v>
      </c>
      <c r="AX22" s="26">
        <v>22</v>
      </c>
      <c r="AY22" s="26">
        <v>30</v>
      </c>
      <c r="AZ22" s="26">
        <v>28</v>
      </c>
      <c r="BA22" s="26">
        <v>23</v>
      </c>
      <c r="BB22" s="26">
        <v>0</v>
      </c>
      <c r="BC22" s="26">
        <v>73</v>
      </c>
      <c r="BD22" s="26">
        <v>134</v>
      </c>
      <c r="BE22" s="26">
        <v>148</v>
      </c>
      <c r="BF22" s="26">
        <v>116</v>
      </c>
      <c r="BG22" s="26">
        <v>173</v>
      </c>
      <c r="BH22" s="26">
        <v>177</v>
      </c>
      <c r="BI22" s="26">
        <v>135</v>
      </c>
      <c r="BJ22" s="26">
        <v>111</v>
      </c>
      <c r="BK22" s="26">
        <v>143</v>
      </c>
      <c r="BL22" s="26">
        <v>134</v>
      </c>
      <c r="BM22" s="26">
        <v>133</v>
      </c>
      <c r="BN22" s="26">
        <v>137</v>
      </c>
      <c r="BO22" s="26">
        <v>130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44"/>
      <c r="B23" s="146"/>
      <c r="C23" s="148"/>
      <c r="D23" s="150"/>
      <c r="E23" s="148"/>
      <c r="F23" s="152"/>
      <c r="G23" s="139"/>
      <c r="H23" s="28" t="str">
        <f>'PANEL DE CONTROL DISTRITAL'!H22</f>
        <v>Credenciales disponibles registradas en SIIRFE</v>
      </c>
      <c r="I23" s="39">
        <v>0</v>
      </c>
      <c r="J23" s="39">
        <v>105</v>
      </c>
      <c r="K23" s="39">
        <v>113</v>
      </c>
      <c r="L23" s="39">
        <v>97</v>
      </c>
      <c r="M23" s="39">
        <v>90</v>
      </c>
      <c r="N23" s="39">
        <v>115</v>
      </c>
      <c r="O23" s="39">
        <v>113</v>
      </c>
      <c r="P23" s="39">
        <v>95</v>
      </c>
      <c r="Q23" s="39">
        <v>90</v>
      </c>
      <c r="R23" s="39">
        <v>119</v>
      </c>
      <c r="S23" s="39">
        <v>115</v>
      </c>
      <c r="T23" s="39">
        <v>119</v>
      </c>
      <c r="U23" s="39">
        <v>103</v>
      </c>
      <c r="V23" s="39">
        <v>125</v>
      </c>
      <c r="W23" s="39">
        <v>127</v>
      </c>
      <c r="X23" s="39">
        <v>127</v>
      </c>
      <c r="Y23" s="39">
        <v>117</v>
      </c>
      <c r="Z23" s="39">
        <v>103</v>
      </c>
      <c r="AA23" s="39">
        <v>87</v>
      </c>
      <c r="AB23" s="39">
        <v>99</v>
      </c>
      <c r="AC23" s="39">
        <v>96</v>
      </c>
      <c r="AD23" s="39">
        <v>146</v>
      </c>
      <c r="AE23" s="39">
        <v>144</v>
      </c>
      <c r="AF23" s="39">
        <v>125</v>
      </c>
      <c r="AG23" s="39">
        <v>114</v>
      </c>
      <c r="AH23" s="39">
        <v>149</v>
      </c>
      <c r="AI23" s="39">
        <v>121</v>
      </c>
      <c r="AJ23" s="39">
        <v>193</v>
      </c>
      <c r="AK23" s="39">
        <v>148</v>
      </c>
      <c r="AL23" s="39">
        <v>140</v>
      </c>
      <c r="AM23" s="39">
        <v>130</v>
      </c>
      <c r="AN23" s="39">
        <v>80</v>
      </c>
      <c r="AO23" s="39">
        <v>68</v>
      </c>
      <c r="AP23" s="39">
        <v>54</v>
      </c>
      <c r="AQ23" s="39">
        <v>14</v>
      </c>
      <c r="AR23" s="39">
        <v>18</v>
      </c>
      <c r="AS23" s="39">
        <v>21</v>
      </c>
      <c r="AT23" s="39">
        <v>22</v>
      </c>
      <c r="AU23" s="39">
        <v>18</v>
      </c>
      <c r="AV23" s="39">
        <v>22</v>
      </c>
      <c r="AW23" s="39">
        <v>21</v>
      </c>
      <c r="AX23" s="39">
        <v>22</v>
      </c>
      <c r="AY23" s="39">
        <v>30</v>
      </c>
      <c r="AZ23" s="39">
        <v>28</v>
      </c>
      <c r="BA23" s="39">
        <v>23</v>
      </c>
      <c r="BB23" s="39">
        <v>0</v>
      </c>
      <c r="BC23" s="39">
        <v>73</v>
      </c>
      <c r="BD23" s="39">
        <v>134</v>
      </c>
      <c r="BE23" s="39">
        <v>148</v>
      </c>
      <c r="BF23" s="39">
        <v>116</v>
      </c>
      <c r="BG23" s="39">
        <v>173</v>
      </c>
      <c r="BH23" s="39">
        <v>177</v>
      </c>
      <c r="BI23" s="39">
        <v>135</v>
      </c>
      <c r="BJ23" s="39">
        <v>111</v>
      </c>
      <c r="BK23" s="39">
        <v>143</v>
      </c>
      <c r="BL23" s="39">
        <v>134</v>
      </c>
      <c r="BM23" s="39">
        <v>133</v>
      </c>
      <c r="BN23" s="39">
        <v>137</v>
      </c>
      <c r="BO23" s="39">
        <v>130</v>
      </c>
      <c r="BP23" s="121"/>
    </row>
    <row r="24" spans="1:80" s="4" customFormat="1" ht="15" thickTop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2"/>
    </row>
    <row r="25" spans="1:80" ht="50.15" customHeight="1" thickTop="1" thickBot="1" x14ac:dyDescent="0.3">
      <c r="A25" s="143">
        <f>'PANEL DE CONTROL DISTRITAL'!A24</f>
        <v>6</v>
      </c>
      <c r="B25" s="145" t="str">
        <f>'PANEL DE CONTROL DISTRITAL'!B24</f>
        <v>ENTREGA DE LA CREDENCIAL PARA VOTAR</v>
      </c>
      <c r="C25" s="147" t="str">
        <f>'PANEL DE CONTROL DISTRITAL'!C24</f>
        <v>Operador de Equipo Tecnológico</v>
      </c>
      <c r="D25" s="149" t="str">
        <f>'PANEL DE CONTROL DISTRITAL'!D24</f>
        <v xml:space="preserve">Efectividad de entrega de CPV en MAC = </v>
      </c>
      <c r="E25" s="147" t="str">
        <f>'PANEL DE CONTROL DISTRITAL'!E24</f>
        <v>(Total de credenciales entregadas / Total de ciudadanas y ciudadanos que acuden al MAC a recoger su credencial) x 100</v>
      </c>
      <c r="F25" s="151" t="str">
        <f>'PANEL DE CONTROL DISTRITAL'!F24</f>
        <v>Semanal (remesa)</v>
      </c>
      <c r="G25" s="13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44</v>
      </c>
      <c r="K25" s="26">
        <v>39</v>
      </c>
      <c r="L25" s="26">
        <v>39</v>
      </c>
      <c r="M25" s="26">
        <v>31</v>
      </c>
      <c r="N25" s="26">
        <v>34</v>
      </c>
      <c r="O25" s="26">
        <v>48</v>
      </c>
      <c r="P25" s="26">
        <v>43</v>
      </c>
      <c r="Q25" s="26">
        <v>51</v>
      </c>
      <c r="R25" s="26">
        <v>27</v>
      </c>
      <c r="S25" s="26">
        <v>46</v>
      </c>
      <c r="T25" s="26">
        <v>47</v>
      </c>
      <c r="U25" s="26">
        <v>46</v>
      </c>
      <c r="V25" s="26">
        <v>49</v>
      </c>
      <c r="W25" s="26">
        <v>48</v>
      </c>
      <c r="X25" s="26">
        <v>64</v>
      </c>
      <c r="Y25" s="26">
        <v>68</v>
      </c>
      <c r="Z25" s="26">
        <v>39</v>
      </c>
      <c r="AA25" s="26">
        <v>15</v>
      </c>
      <c r="AB25" s="26">
        <v>24</v>
      </c>
      <c r="AC25" s="26">
        <v>41</v>
      </c>
      <c r="AD25" s="26">
        <v>87</v>
      </c>
      <c r="AE25" s="26">
        <v>105</v>
      </c>
      <c r="AF25" s="26">
        <v>97</v>
      </c>
      <c r="AG25" s="26">
        <v>79</v>
      </c>
      <c r="AH25" s="26">
        <v>15</v>
      </c>
      <c r="AI25" s="26">
        <v>76</v>
      </c>
      <c r="AJ25" s="26">
        <v>104</v>
      </c>
      <c r="AK25" s="26">
        <v>76</v>
      </c>
      <c r="AL25" s="26">
        <v>8</v>
      </c>
      <c r="AM25" s="26">
        <v>56</v>
      </c>
      <c r="AN25" s="26">
        <v>53</v>
      </c>
      <c r="AO25" s="26">
        <v>24</v>
      </c>
      <c r="AP25" s="26">
        <v>24</v>
      </c>
      <c r="AQ25" s="26">
        <v>11</v>
      </c>
      <c r="AR25" s="26">
        <v>11</v>
      </c>
      <c r="AS25" s="26">
        <v>12</v>
      </c>
      <c r="AT25" s="26">
        <v>2</v>
      </c>
      <c r="AU25" s="26">
        <v>10</v>
      </c>
      <c r="AV25" s="26">
        <v>6</v>
      </c>
      <c r="AW25" s="26">
        <v>8</v>
      </c>
      <c r="AX25" s="26">
        <v>9</v>
      </c>
      <c r="AY25" s="26">
        <v>0</v>
      </c>
      <c r="AZ25" s="26">
        <v>5</v>
      </c>
      <c r="BA25" s="26">
        <v>13</v>
      </c>
      <c r="BB25" s="26">
        <v>0</v>
      </c>
      <c r="BC25" s="26">
        <v>4</v>
      </c>
      <c r="BD25" s="26">
        <v>66</v>
      </c>
      <c r="BE25" s="26">
        <v>84</v>
      </c>
      <c r="BF25" s="26">
        <v>95</v>
      </c>
      <c r="BG25" s="26">
        <v>87</v>
      </c>
      <c r="BH25" s="26">
        <v>81</v>
      </c>
      <c r="BI25" s="26">
        <v>87</v>
      </c>
      <c r="BJ25" s="26">
        <v>80</v>
      </c>
      <c r="BK25" s="26">
        <v>60</v>
      </c>
      <c r="BL25" s="26">
        <v>64</v>
      </c>
      <c r="BM25" s="26">
        <v>70</v>
      </c>
      <c r="BN25" s="26">
        <v>53</v>
      </c>
      <c r="BO25" s="26">
        <v>72</v>
      </c>
      <c r="BP25" s="121">
        <f>IFERROR(SUM(I25:BO25)/SUM(I26:BO26),0)</f>
        <v>1</v>
      </c>
    </row>
    <row r="26" spans="1:80" ht="50.15" customHeight="1" thickTop="1" thickBot="1" x14ac:dyDescent="0.3">
      <c r="A26" s="144"/>
      <c r="B26" s="146"/>
      <c r="C26" s="148"/>
      <c r="D26" s="150"/>
      <c r="E26" s="148"/>
      <c r="F26" s="152"/>
      <c r="G26" s="139"/>
      <c r="H26" s="28" t="str">
        <f>'PANEL DE CONTROL DISTRITAL'!H25</f>
        <v>Total de ciudadanas y ciudadanos que acuden al MAC a recoger su credencial</v>
      </c>
      <c r="I26" s="39">
        <v>0</v>
      </c>
      <c r="J26" s="39">
        <v>44</v>
      </c>
      <c r="K26" s="39">
        <v>39</v>
      </c>
      <c r="L26" s="39">
        <v>39</v>
      </c>
      <c r="M26" s="39">
        <v>31</v>
      </c>
      <c r="N26" s="39">
        <v>34</v>
      </c>
      <c r="O26" s="39">
        <v>48</v>
      </c>
      <c r="P26" s="39">
        <v>43</v>
      </c>
      <c r="Q26" s="39">
        <v>51</v>
      </c>
      <c r="R26" s="39">
        <v>27</v>
      </c>
      <c r="S26" s="39">
        <v>46</v>
      </c>
      <c r="T26" s="39">
        <v>47</v>
      </c>
      <c r="U26" s="39">
        <v>46</v>
      </c>
      <c r="V26" s="39">
        <v>49</v>
      </c>
      <c r="W26" s="39">
        <v>48</v>
      </c>
      <c r="X26" s="39">
        <v>64</v>
      </c>
      <c r="Y26" s="39">
        <v>68</v>
      </c>
      <c r="Z26" s="39">
        <v>39</v>
      </c>
      <c r="AA26" s="39">
        <v>15</v>
      </c>
      <c r="AB26" s="39">
        <v>24</v>
      </c>
      <c r="AC26" s="39">
        <v>41</v>
      </c>
      <c r="AD26" s="39">
        <v>87</v>
      </c>
      <c r="AE26" s="39">
        <v>105</v>
      </c>
      <c r="AF26" s="39">
        <v>97</v>
      </c>
      <c r="AG26" s="39">
        <v>79</v>
      </c>
      <c r="AH26" s="39">
        <v>15</v>
      </c>
      <c r="AI26" s="39">
        <v>76</v>
      </c>
      <c r="AJ26" s="39">
        <v>104</v>
      </c>
      <c r="AK26" s="39">
        <v>76</v>
      </c>
      <c r="AL26" s="39">
        <v>8</v>
      </c>
      <c r="AM26" s="39">
        <v>56</v>
      </c>
      <c r="AN26" s="39">
        <v>53</v>
      </c>
      <c r="AO26" s="39">
        <v>24</v>
      </c>
      <c r="AP26" s="39">
        <v>24</v>
      </c>
      <c r="AQ26" s="39">
        <v>11</v>
      </c>
      <c r="AR26" s="39">
        <v>11</v>
      </c>
      <c r="AS26" s="39">
        <v>12</v>
      </c>
      <c r="AT26" s="39">
        <v>2</v>
      </c>
      <c r="AU26" s="39">
        <v>10</v>
      </c>
      <c r="AV26" s="39">
        <v>6</v>
      </c>
      <c r="AW26" s="39">
        <v>8</v>
      </c>
      <c r="AX26" s="39">
        <v>9</v>
      </c>
      <c r="AY26" s="39">
        <v>0</v>
      </c>
      <c r="AZ26" s="39">
        <v>5</v>
      </c>
      <c r="BA26" s="39">
        <v>13</v>
      </c>
      <c r="BB26" s="39">
        <v>0</v>
      </c>
      <c r="BC26" s="39">
        <v>4</v>
      </c>
      <c r="BD26" s="39">
        <v>66</v>
      </c>
      <c r="BE26" s="39">
        <v>84</v>
      </c>
      <c r="BF26" s="39">
        <v>95</v>
      </c>
      <c r="BG26" s="39">
        <v>87</v>
      </c>
      <c r="BH26" s="39">
        <v>81</v>
      </c>
      <c r="BI26" s="39">
        <v>87</v>
      </c>
      <c r="BJ26" s="39">
        <v>80</v>
      </c>
      <c r="BK26" s="39">
        <v>60</v>
      </c>
      <c r="BL26" s="39">
        <v>64</v>
      </c>
      <c r="BM26" s="39">
        <v>70</v>
      </c>
      <c r="BN26" s="39">
        <v>53</v>
      </c>
      <c r="BO26" s="39">
        <v>72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82.5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BP1"/>
    <mergeCell ref="F2:G2"/>
    <mergeCell ref="A4:BP4"/>
    <mergeCell ref="A5:BP5"/>
    <mergeCell ref="A6:A9"/>
    <mergeCell ref="B6:H6"/>
    <mergeCell ref="I6:BO6"/>
    <mergeCell ref="BP6:BP9"/>
    <mergeCell ref="B7:D7"/>
    <mergeCell ref="E7:H7"/>
    <mergeCell ref="I7:BO7"/>
    <mergeCell ref="B8:BO8"/>
    <mergeCell ref="F10:F11"/>
    <mergeCell ref="G10:G11"/>
    <mergeCell ref="BP10:BP11"/>
    <mergeCell ref="A12:BP12"/>
    <mergeCell ref="A10:A11"/>
    <mergeCell ref="B10:B11"/>
    <mergeCell ref="C10:C11"/>
    <mergeCell ref="D10:D11"/>
    <mergeCell ref="E10:E11"/>
    <mergeCell ref="F13:F14"/>
    <mergeCell ref="G13:G14"/>
    <mergeCell ref="BP13:BP14"/>
    <mergeCell ref="A15:BP15"/>
    <mergeCell ref="A13:A14"/>
    <mergeCell ref="B13:B14"/>
    <mergeCell ref="C13:C14"/>
    <mergeCell ref="D13:D14"/>
    <mergeCell ref="E13:E14"/>
    <mergeCell ref="F16:F17"/>
    <mergeCell ref="G16:G17"/>
    <mergeCell ref="BP16:BP17"/>
    <mergeCell ref="A18:BP18"/>
    <mergeCell ref="A16:A17"/>
    <mergeCell ref="B16:B17"/>
    <mergeCell ref="C16:C17"/>
    <mergeCell ref="D16:D17"/>
    <mergeCell ref="E16:E17"/>
    <mergeCell ref="E22:E23"/>
    <mergeCell ref="F19:F20"/>
    <mergeCell ref="G19:G20"/>
    <mergeCell ref="BP19:BP20"/>
    <mergeCell ref="A19:A20"/>
    <mergeCell ref="B19:B20"/>
    <mergeCell ref="C19:C20"/>
    <mergeCell ref="D19:D20"/>
    <mergeCell ref="E19:E20"/>
    <mergeCell ref="F22:F23"/>
    <mergeCell ref="G22:G23"/>
    <mergeCell ref="BP22:BP23"/>
    <mergeCell ref="A22:A23"/>
    <mergeCell ref="B22:B23"/>
    <mergeCell ref="C22:C23"/>
    <mergeCell ref="D22:D23"/>
    <mergeCell ref="G25:G26"/>
    <mergeCell ref="BP25:BP26"/>
    <mergeCell ref="A24:BP24"/>
    <mergeCell ref="A25:A26"/>
    <mergeCell ref="B25:B26"/>
    <mergeCell ref="C25:C26"/>
    <mergeCell ref="D25:D26"/>
    <mergeCell ref="E25:E26"/>
    <mergeCell ref="F25:F26"/>
  </mergeCells>
  <conditionalFormatting sqref="I21:BF21">
    <cfRule type="colorScale" priority="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G21:BO21">
    <cfRule type="colorScale" priority="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135" priority="22" operator="greaterThan">
      <formula>95%</formula>
    </cfRule>
    <cfRule type="cellIs" dxfId="134" priority="23" operator="greaterThanOrEqual">
      <formula>90%</formula>
    </cfRule>
    <cfRule type="cellIs" dxfId="133" priority="24" operator="lessThan">
      <formula>89.99%</formula>
    </cfRule>
  </conditionalFormatting>
  <conditionalFormatting sqref="BP13">
    <cfRule type="cellIs" dxfId="132" priority="19" operator="greaterThan">
      <formula>95%</formula>
    </cfRule>
    <cfRule type="cellIs" dxfId="131" priority="20" operator="greaterThanOrEqual">
      <formula>90%</formula>
    </cfRule>
    <cfRule type="cellIs" dxfId="130" priority="21" operator="lessThan">
      <formula>89.99%</formula>
    </cfRule>
  </conditionalFormatting>
  <conditionalFormatting sqref="BP16">
    <cfRule type="cellIs" dxfId="129" priority="16" operator="greaterThan">
      <formula>95%</formula>
    </cfRule>
    <cfRule type="cellIs" dxfId="128" priority="17" operator="greaterThanOrEqual">
      <formula>90%</formula>
    </cfRule>
    <cfRule type="cellIs" dxfId="127" priority="18" operator="lessThan">
      <formula>89.99%</formula>
    </cfRule>
  </conditionalFormatting>
  <conditionalFormatting sqref="BP19">
    <cfRule type="cellIs" dxfId="126" priority="13" operator="greaterThan">
      <formula>95%</formula>
    </cfRule>
    <cfRule type="cellIs" dxfId="125" priority="14" operator="greaterThanOrEqual">
      <formula>90%</formula>
    </cfRule>
    <cfRule type="cellIs" dxfId="124" priority="15" operator="lessThan">
      <formula>89.99%</formula>
    </cfRule>
  </conditionalFormatting>
  <conditionalFormatting sqref="BP22">
    <cfRule type="cellIs" dxfId="123" priority="3" operator="greaterThanOrEqual">
      <formula>100%</formula>
    </cfRule>
    <cfRule type="cellIs" dxfId="122" priority="4" operator="lessThan">
      <formula>99.99%</formula>
    </cfRule>
  </conditionalFormatting>
  <conditionalFormatting sqref="BP25">
    <cfRule type="cellIs" dxfId="121" priority="7" operator="greaterThan">
      <formula>95%</formula>
    </cfRule>
    <cfRule type="cellIs" dxfId="120" priority="8" operator="greaterThanOrEqual">
      <formula>90%</formula>
    </cfRule>
    <cfRule type="cellIs" dxfId="119" priority="9" operator="lessThan">
      <formula>89.99%</formula>
    </cfRule>
  </conditionalFormatting>
  <dataValidations count="1">
    <dataValidation showDropDown="1" showInputMessage="1" showErrorMessage="1" sqref="C21 G19:G23 G10:G11 G16:G17 G13:G14 G25:G26" xr:uid="{D4B3B533-B07C-42D0-9EC6-D86E3D0F7A40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B38"/>
  <sheetViews>
    <sheetView showGridLines="0" topLeftCell="A23" zoomScale="70" zoomScaleNormal="70" workbookViewId="0">
      <selection activeCell="B36" sqref="B36:G37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14</v>
      </c>
      <c r="K10" s="26">
        <v>12</v>
      </c>
      <c r="L10" s="26">
        <v>12</v>
      </c>
      <c r="M10" s="26">
        <v>17</v>
      </c>
      <c r="N10" s="26">
        <v>13</v>
      </c>
      <c r="O10" s="26">
        <v>15</v>
      </c>
      <c r="P10" s="26">
        <v>15</v>
      </c>
      <c r="Q10" s="26">
        <v>14</v>
      </c>
      <c r="R10" s="26">
        <v>14</v>
      </c>
      <c r="S10" s="26">
        <v>16</v>
      </c>
      <c r="T10" s="26">
        <v>18</v>
      </c>
      <c r="U10" s="26">
        <v>13</v>
      </c>
      <c r="V10" s="26">
        <v>18</v>
      </c>
      <c r="W10" s="26">
        <v>16</v>
      </c>
      <c r="X10" s="26">
        <v>15</v>
      </c>
      <c r="Y10" s="26">
        <v>16</v>
      </c>
      <c r="Z10" s="26">
        <v>8</v>
      </c>
      <c r="AA10" s="26">
        <v>3</v>
      </c>
      <c r="AB10" s="26">
        <v>11</v>
      </c>
      <c r="AC10" s="26">
        <v>37</v>
      </c>
      <c r="AD10" s="26">
        <v>34</v>
      </c>
      <c r="AE10" s="26">
        <v>30</v>
      </c>
      <c r="AF10" s="26">
        <v>32</v>
      </c>
      <c r="AG10" s="26">
        <v>31</v>
      </c>
      <c r="AH10" s="26">
        <v>13</v>
      </c>
      <c r="AI10" s="26">
        <v>9</v>
      </c>
      <c r="AJ10" s="26">
        <v>14</v>
      </c>
      <c r="AK10" s="26">
        <v>11</v>
      </c>
      <c r="AL10" s="26">
        <v>0</v>
      </c>
      <c r="AM10" s="26">
        <v>4</v>
      </c>
      <c r="AN10" s="26">
        <v>5</v>
      </c>
      <c r="AO10" s="26">
        <v>5</v>
      </c>
      <c r="AP10" s="26">
        <v>5</v>
      </c>
      <c r="AQ10" s="26">
        <v>1</v>
      </c>
      <c r="AR10" s="26">
        <v>2</v>
      </c>
      <c r="AS10" s="26">
        <v>5</v>
      </c>
      <c r="AT10" s="26">
        <v>3</v>
      </c>
      <c r="AU10" s="26">
        <v>5</v>
      </c>
      <c r="AV10" s="26">
        <v>5</v>
      </c>
      <c r="AW10" s="26">
        <v>4</v>
      </c>
      <c r="AX10" s="26">
        <v>6</v>
      </c>
      <c r="AY10" s="26">
        <v>2</v>
      </c>
      <c r="AZ10" s="26">
        <v>0</v>
      </c>
      <c r="BA10" s="26">
        <v>0</v>
      </c>
      <c r="BB10" s="26">
        <v>0</v>
      </c>
      <c r="BC10" s="26">
        <v>32</v>
      </c>
      <c r="BD10" s="26">
        <v>34</v>
      </c>
      <c r="BE10" s="26">
        <v>26</v>
      </c>
      <c r="BF10" s="26">
        <v>25</v>
      </c>
      <c r="BG10" s="26">
        <v>24</v>
      </c>
      <c r="BH10" s="26">
        <v>20</v>
      </c>
      <c r="BI10" s="26">
        <v>14</v>
      </c>
      <c r="BJ10" s="26">
        <v>21</v>
      </c>
      <c r="BK10" s="26">
        <v>22</v>
      </c>
      <c r="BL10" s="26">
        <v>19</v>
      </c>
      <c r="BM10" s="26">
        <v>20</v>
      </c>
      <c r="BN10" s="26">
        <v>23</v>
      </c>
      <c r="BO10" s="26">
        <v>19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14</v>
      </c>
      <c r="K11" s="39">
        <v>12</v>
      </c>
      <c r="L11" s="39">
        <v>12</v>
      </c>
      <c r="M11" s="39">
        <v>17</v>
      </c>
      <c r="N11" s="39">
        <v>13</v>
      </c>
      <c r="O11" s="39">
        <v>15</v>
      </c>
      <c r="P11" s="39">
        <v>15</v>
      </c>
      <c r="Q11" s="39">
        <v>14</v>
      </c>
      <c r="R11" s="39">
        <v>14</v>
      </c>
      <c r="S11" s="39">
        <v>16</v>
      </c>
      <c r="T11" s="39">
        <v>18</v>
      </c>
      <c r="U11" s="39">
        <v>13</v>
      </c>
      <c r="V11" s="39">
        <v>18</v>
      </c>
      <c r="W11" s="39">
        <v>16</v>
      </c>
      <c r="X11" s="39">
        <v>15</v>
      </c>
      <c r="Y11" s="39">
        <v>16</v>
      </c>
      <c r="Z11" s="39">
        <v>8</v>
      </c>
      <c r="AA11" s="39">
        <v>3</v>
      </c>
      <c r="AB11" s="39">
        <v>11</v>
      </c>
      <c r="AC11" s="39">
        <v>37</v>
      </c>
      <c r="AD11" s="39">
        <v>34</v>
      </c>
      <c r="AE11" s="39">
        <v>30</v>
      </c>
      <c r="AF11" s="39">
        <v>32</v>
      </c>
      <c r="AG11" s="39">
        <v>31</v>
      </c>
      <c r="AH11" s="39">
        <v>13</v>
      </c>
      <c r="AI11" s="39">
        <v>9</v>
      </c>
      <c r="AJ11" s="39">
        <v>14</v>
      </c>
      <c r="AK11" s="39">
        <v>11</v>
      </c>
      <c r="AL11" s="39">
        <v>0</v>
      </c>
      <c r="AM11" s="39">
        <v>4</v>
      </c>
      <c r="AN11" s="39">
        <v>5</v>
      </c>
      <c r="AO11" s="39">
        <v>5</v>
      </c>
      <c r="AP11" s="39">
        <v>5</v>
      </c>
      <c r="AQ11" s="39">
        <v>1</v>
      </c>
      <c r="AR11" s="39">
        <v>2</v>
      </c>
      <c r="AS11" s="39">
        <v>5</v>
      </c>
      <c r="AT11" s="39">
        <v>3</v>
      </c>
      <c r="AU11" s="39">
        <v>5</v>
      </c>
      <c r="AV11" s="39">
        <v>5</v>
      </c>
      <c r="AW11" s="39">
        <v>4</v>
      </c>
      <c r="AX11" s="39">
        <v>6</v>
      </c>
      <c r="AY11" s="39">
        <v>2</v>
      </c>
      <c r="AZ11" s="39">
        <v>0</v>
      </c>
      <c r="BA11" s="39">
        <v>0</v>
      </c>
      <c r="BB11" s="39">
        <v>0</v>
      </c>
      <c r="BC11" s="39">
        <v>32</v>
      </c>
      <c r="BD11" s="39">
        <v>34</v>
      </c>
      <c r="BE11" s="39">
        <v>26</v>
      </c>
      <c r="BF11" s="39">
        <v>25</v>
      </c>
      <c r="BG11" s="39">
        <v>24</v>
      </c>
      <c r="BH11" s="39">
        <v>20</v>
      </c>
      <c r="BI11" s="39">
        <v>14</v>
      </c>
      <c r="BJ11" s="39">
        <v>21</v>
      </c>
      <c r="BK11" s="39">
        <v>22</v>
      </c>
      <c r="BL11" s="39">
        <v>19</v>
      </c>
      <c r="BM11" s="39">
        <v>20</v>
      </c>
      <c r="BN11" s="39">
        <v>23</v>
      </c>
      <c r="BO11" s="39">
        <v>19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143</v>
      </c>
      <c r="K13" s="26">
        <v>118</v>
      </c>
      <c r="L13" s="26">
        <v>116</v>
      </c>
      <c r="M13" s="26">
        <v>173</v>
      </c>
      <c r="N13" s="26">
        <v>135</v>
      </c>
      <c r="O13" s="26">
        <v>153</v>
      </c>
      <c r="P13" s="26">
        <v>157</v>
      </c>
      <c r="Q13" s="26">
        <v>148</v>
      </c>
      <c r="R13" s="26">
        <v>143</v>
      </c>
      <c r="S13" s="26">
        <v>167</v>
      </c>
      <c r="T13" s="26">
        <v>181</v>
      </c>
      <c r="U13" s="26">
        <v>133</v>
      </c>
      <c r="V13" s="26">
        <v>182</v>
      </c>
      <c r="W13" s="26">
        <v>166</v>
      </c>
      <c r="X13" s="26">
        <v>158</v>
      </c>
      <c r="Y13" s="26">
        <v>168</v>
      </c>
      <c r="Z13" s="26">
        <v>88</v>
      </c>
      <c r="AA13" s="26">
        <v>30</v>
      </c>
      <c r="AB13" s="26">
        <v>118</v>
      </c>
      <c r="AC13" s="26">
        <v>376</v>
      </c>
      <c r="AD13" s="26">
        <v>340</v>
      </c>
      <c r="AE13" s="26">
        <v>300</v>
      </c>
      <c r="AF13" s="26">
        <v>319</v>
      </c>
      <c r="AG13" s="26">
        <v>310</v>
      </c>
      <c r="AH13" s="26">
        <v>133</v>
      </c>
      <c r="AI13" s="26">
        <v>91</v>
      </c>
      <c r="AJ13" s="26">
        <v>145</v>
      </c>
      <c r="AK13" s="26">
        <v>109</v>
      </c>
      <c r="AL13" s="26">
        <v>0</v>
      </c>
      <c r="AM13" s="26">
        <v>47</v>
      </c>
      <c r="AN13" s="26">
        <v>48</v>
      </c>
      <c r="AO13" s="26">
        <v>47</v>
      </c>
      <c r="AP13" s="26">
        <v>49</v>
      </c>
      <c r="AQ13" s="26">
        <v>13</v>
      </c>
      <c r="AR13" s="26">
        <v>24</v>
      </c>
      <c r="AS13" s="26">
        <v>54</v>
      </c>
      <c r="AT13" s="26">
        <v>26</v>
      </c>
      <c r="AU13" s="26">
        <v>46</v>
      </c>
      <c r="AV13" s="26">
        <v>45</v>
      </c>
      <c r="AW13" s="26">
        <v>37</v>
      </c>
      <c r="AX13" s="26">
        <v>57</v>
      </c>
      <c r="AY13" s="26">
        <v>20</v>
      </c>
      <c r="AZ13" s="26">
        <v>0</v>
      </c>
      <c r="BA13" s="26">
        <v>0</v>
      </c>
      <c r="BB13" s="26">
        <v>0</v>
      </c>
      <c r="BC13" s="26">
        <v>323</v>
      </c>
      <c r="BD13" s="26">
        <v>315</v>
      </c>
      <c r="BE13" s="26">
        <v>265</v>
      </c>
      <c r="BF13" s="26">
        <v>248</v>
      </c>
      <c r="BG13" s="26">
        <v>243</v>
      </c>
      <c r="BH13" s="26">
        <v>197</v>
      </c>
      <c r="BI13" s="26">
        <v>141</v>
      </c>
      <c r="BJ13" s="26">
        <v>210</v>
      </c>
      <c r="BK13" s="26">
        <v>222</v>
      </c>
      <c r="BL13" s="26">
        <v>193</v>
      </c>
      <c r="BM13" s="26">
        <v>199</v>
      </c>
      <c r="BN13" s="26">
        <v>231</v>
      </c>
      <c r="BO13" s="26">
        <v>166</v>
      </c>
      <c r="BP13" s="121">
        <f>IFERROR(SUM(I13:BO13)/SUM(I14:BO14),0)</f>
        <v>0.99339021752193246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143</v>
      </c>
      <c r="K14" s="39">
        <v>121</v>
      </c>
      <c r="L14" s="39">
        <v>122</v>
      </c>
      <c r="M14" s="39">
        <v>173</v>
      </c>
      <c r="N14" s="39">
        <v>135</v>
      </c>
      <c r="O14" s="39">
        <v>153</v>
      </c>
      <c r="P14" s="39">
        <v>159</v>
      </c>
      <c r="Q14" s="39">
        <v>149</v>
      </c>
      <c r="R14" s="39">
        <v>145</v>
      </c>
      <c r="S14" s="39">
        <v>167</v>
      </c>
      <c r="T14" s="39">
        <v>182</v>
      </c>
      <c r="U14" s="39">
        <v>133</v>
      </c>
      <c r="V14" s="39">
        <v>182</v>
      </c>
      <c r="W14" s="39">
        <v>166</v>
      </c>
      <c r="X14" s="39">
        <v>158</v>
      </c>
      <c r="Y14" s="39">
        <v>168</v>
      </c>
      <c r="Z14" s="39">
        <v>88</v>
      </c>
      <c r="AA14" s="39">
        <v>30</v>
      </c>
      <c r="AB14" s="39">
        <v>118</v>
      </c>
      <c r="AC14" s="39">
        <v>376</v>
      </c>
      <c r="AD14" s="39">
        <v>340</v>
      </c>
      <c r="AE14" s="39">
        <v>300</v>
      </c>
      <c r="AF14" s="39">
        <v>319</v>
      </c>
      <c r="AG14" s="39">
        <v>311</v>
      </c>
      <c r="AH14" s="39">
        <v>134</v>
      </c>
      <c r="AI14" s="39">
        <v>91</v>
      </c>
      <c r="AJ14" s="39">
        <v>145</v>
      </c>
      <c r="AK14" s="39">
        <v>109</v>
      </c>
      <c r="AL14" s="39">
        <v>0</v>
      </c>
      <c r="AM14" s="39">
        <v>48</v>
      </c>
      <c r="AN14" s="39">
        <v>50</v>
      </c>
      <c r="AO14" s="39">
        <v>48</v>
      </c>
      <c r="AP14" s="39">
        <v>49</v>
      </c>
      <c r="AQ14" s="39">
        <v>13</v>
      </c>
      <c r="AR14" s="39">
        <v>24</v>
      </c>
      <c r="AS14" s="39">
        <v>54</v>
      </c>
      <c r="AT14" s="39">
        <v>26</v>
      </c>
      <c r="AU14" s="39">
        <v>46</v>
      </c>
      <c r="AV14" s="39">
        <v>45</v>
      </c>
      <c r="AW14" s="39">
        <v>37</v>
      </c>
      <c r="AX14" s="39">
        <v>57</v>
      </c>
      <c r="AY14" s="39">
        <v>20</v>
      </c>
      <c r="AZ14" s="39">
        <v>0</v>
      </c>
      <c r="BA14" s="39">
        <v>0</v>
      </c>
      <c r="BB14" s="39">
        <v>0</v>
      </c>
      <c r="BC14" s="39">
        <v>324</v>
      </c>
      <c r="BD14" s="39">
        <v>317</v>
      </c>
      <c r="BE14" s="39">
        <v>266</v>
      </c>
      <c r="BF14" s="39">
        <v>250</v>
      </c>
      <c r="BG14" s="39">
        <v>243</v>
      </c>
      <c r="BH14" s="39">
        <v>197</v>
      </c>
      <c r="BI14" s="39">
        <v>143</v>
      </c>
      <c r="BJ14" s="39">
        <v>211</v>
      </c>
      <c r="BK14" s="39">
        <v>222</v>
      </c>
      <c r="BL14" s="39">
        <v>193</v>
      </c>
      <c r="BM14" s="39">
        <v>200</v>
      </c>
      <c r="BN14" s="39">
        <v>232</v>
      </c>
      <c r="BO14" s="39">
        <v>189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135</v>
      </c>
      <c r="K19" s="26">
        <v>80</v>
      </c>
      <c r="L19" s="26">
        <v>122</v>
      </c>
      <c r="M19" s="26">
        <v>192</v>
      </c>
      <c r="N19" s="26">
        <v>98</v>
      </c>
      <c r="O19" s="26">
        <v>196</v>
      </c>
      <c r="P19" s="26">
        <v>164</v>
      </c>
      <c r="Q19" s="26">
        <v>103</v>
      </c>
      <c r="R19" s="26">
        <v>195</v>
      </c>
      <c r="S19" s="26">
        <v>136</v>
      </c>
      <c r="T19" s="26">
        <v>179</v>
      </c>
      <c r="U19" s="26">
        <v>154</v>
      </c>
      <c r="V19" s="26">
        <v>162</v>
      </c>
      <c r="W19" s="26">
        <v>168</v>
      </c>
      <c r="X19" s="26">
        <v>186</v>
      </c>
      <c r="Y19" s="26">
        <v>163</v>
      </c>
      <c r="Z19" s="26">
        <v>123</v>
      </c>
      <c r="AA19" s="26">
        <v>18</v>
      </c>
      <c r="AB19" s="26">
        <v>25</v>
      </c>
      <c r="AC19" s="26">
        <v>224</v>
      </c>
      <c r="AD19" s="26">
        <v>365</v>
      </c>
      <c r="AE19" s="26">
        <v>303</v>
      </c>
      <c r="AF19" s="26">
        <v>219</v>
      </c>
      <c r="AG19" s="26">
        <v>268</v>
      </c>
      <c r="AH19" s="26">
        <v>136</v>
      </c>
      <c r="AI19" s="26">
        <v>225</v>
      </c>
      <c r="AJ19" s="26">
        <v>363</v>
      </c>
      <c r="AK19" s="26">
        <v>111</v>
      </c>
      <c r="AL19" s="26">
        <v>0</v>
      </c>
      <c r="AM19" s="26">
        <v>95</v>
      </c>
      <c r="AN19" s="26">
        <v>43</v>
      </c>
      <c r="AO19" s="26">
        <v>48</v>
      </c>
      <c r="AP19" s="26">
        <v>41</v>
      </c>
      <c r="AQ19" s="26">
        <v>5</v>
      </c>
      <c r="AR19" s="26">
        <v>52</v>
      </c>
      <c r="AS19" s="26">
        <v>42</v>
      </c>
      <c r="AT19" s="26">
        <v>25</v>
      </c>
      <c r="AU19" s="26">
        <v>56</v>
      </c>
      <c r="AV19" s="26">
        <v>31</v>
      </c>
      <c r="AW19" s="26">
        <v>30</v>
      </c>
      <c r="AX19" s="26">
        <v>61</v>
      </c>
      <c r="AY19" s="26">
        <v>20</v>
      </c>
      <c r="AZ19" s="26">
        <v>26</v>
      </c>
      <c r="BA19" s="26">
        <v>10</v>
      </c>
      <c r="BB19" s="26">
        <v>0</v>
      </c>
      <c r="BC19" s="26">
        <v>348</v>
      </c>
      <c r="BD19" s="26">
        <v>239</v>
      </c>
      <c r="BE19" s="26">
        <v>324</v>
      </c>
      <c r="BF19" s="26">
        <v>197</v>
      </c>
      <c r="BG19" s="26">
        <v>261</v>
      </c>
      <c r="BH19" s="26">
        <v>218</v>
      </c>
      <c r="BI19" s="26">
        <v>198</v>
      </c>
      <c r="BJ19" s="26">
        <v>149</v>
      </c>
      <c r="BK19" s="26">
        <v>197</v>
      </c>
      <c r="BL19" s="26">
        <v>237</v>
      </c>
      <c r="BM19" s="26">
        <v>196</v>
      </c>
      <c r="BN19" s="26">
        <v>235</v>
      </c>
      <c r="BO19" s="26">
        <v>213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135</v>
      </c>
      <c r="K20" s="39">
        <v>80</v>
      </c>
      <c r="L20" s="39">
        <v>122</v>
      </c>
      <c r="M20" s="39">
        <v>192</v>
      </c>
      <c r="N20" s="39">
        <v>98</v>
      </c>
      <c r="O20" s="39">
        <v>196</v>
      </c>
      <c r="P20" s="39">
        <v>164</v>
      </c>
      <c r="Q20" s="39">
        <v>103</v>
      </c>
      <c r="R20" s="39">
        <v>195</v>
      </c>
      <c r="S20" s="39">
        <v>136</v>
      </c>
      <c r="T20" s="39">
        <v>179</v>
      </c>
      <c r="U20" s="39">
        <v>154</v>
      </c>
      <c r="V20" s="39">
        <v>162</v>
      </c>
      <c r="W20" s="39">
        <v>168</v>
      </c>
      <c r="X20" s="39">
        <v>186</v>
      </c>
      <c r="Y20" s="39">
        <v>163</v>
      </c>
      <c r="Z20" s="39">
        <v>123</v>
      </c>
      <c r="AA20" s="39">
        <v>18</v>
      </c>
      <c r="AB20" s="39">
        <v>25</v>
      </c>
      <c r="AC20" s="39">
        <v>224</v>
      </c>
      <c r="AD20" s="39">
        <v>365</v>
      </c>
      <c r="AE20" s="39">
        <v>303</v>
      </c>
      <c r="AF20" s="39">
        <v>219</v>
      </c>
      <c r="AG20" s="39">
        <v>268</v>
      </c>
      <c r="AH20" s="39">
        <v>136</v>
      </c>
      <c r="AI20" s="39">
        <v>225</v>
      </c>
      <c r="AJ20" s="39">
        <v>363</v>
      </c>
      <c r="AK20" s="39">
        <v>111</v>
      </c>
      <c r="AL20" s="39">
        <v>0</v>
      </c>
      <c r="AM20" s="39">
        <v>95</v>
      </c>
      <c r="AN20" s="39">
        <v>43</v>
      </c>
      <c r="AO20" s="39">
        <v>48</v>
      </c>
      <c r="AP20" s="39">
        <v>41</v>
      </c>
      <c r="AQ20" s="39">
        <v>5</v>
      </c>
      <c r="AR20" s="39">
        <v>52</v>
      </c>
      <c r="AS20" s="39">
        <v>42</v>
      </c>
      <c r="AT20" s="39">
        <v>25</v>
      </c>
      <c r="AU20" s="39">
        <v>56</v>
      </c>
      <c r="AV20" s="39">
        <v>31</v>
      </c>
      <c r="AW20" s="39">
        <v>30</v>
      </c>
      <c r="AX20" s="39">
        <v>61</v>
      </c>
      <c r="AY20" s="39">
        <v>20</v>
      </c>
      <c r="AZ20" s="39">
        <v>26</v>
      </c>
      <c r="BA20" s="39">
        <v>10</v>
      </c>
      <c r="BB20" s="39">
        <v>0</v>
      </c>
      <c r="BC20" s="39">
        <v>348</v>
      </c>
      <c r="BD20" s="39">
        <v>239</v>
      </c>
      <c r="BE20" s="39">
        <v>324</v>
      </c>
      <c r="BF20" s="39">
        <v>197</v>
      </c>
      <c r="BG20" s="39">
        <v>261</v>
      </c>
      <c r="BH20" s="39">
        <v>218</v>
      </c>
      <c r="BI20" s="39">
        <v>198</v>
      </c>
      <c r="BJ20" s="39">
        <v>149</v>
      </c>
      <c r="BK20" s="39">
        <v>197</v>
      </c>
      <c r="BL20" s="39">
        <v>237</v>
      </c>
      <c r="BM20" s="39">
        <v>196</v>
      </c>
      <c r="BN20" s="39">
        <v>235</v>
      </c>
      <c r="BO20" s="39">
        <v>213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344</v>
      </c>
      <c r="K22" s="26">
        <v>292</v>
      </c>
      <c r="L22" s="26">
        <v>300</v>
      </c>
      <c r="M22" s="26">
        <v>370</v>
      </c>
      <c r="N22" s="26">
        <v>313</v>
      </c>
      <c r="O22" s="26">
        <v>362</v>
      </c>
      <c r="P22" s="26">
        <v>380</v>
      </c>
      <c r="Q22" s="26">
        <v>337</v>
      </c>
      <c r="R22" s="26">
        <v>371</v>
      </c>
      <c r="S22" s="26">
        <v>338</v>
      </c>
      <c r="T22" s="26">
        <v>372</v>
      </c>
      <c r="U22" s="26">
        <v>370</v>
      </c>
      <c r="V22" s="26">
        <v>375</v>
      </c>
      <c r="W22" s="26">
        <v>364</v>
      </c>
      <c r="X22" s="26">
        <v>369</v>
      </c>
      <c r="Y22" s="26">
        <v>376</v>
      </c>
      <c r="Z22" s="26">
        <v>371</v>
      </c>
      <c r="AA22" s="26">
        <v>339</v>
      </c>
      <c r="AB22" s="26">
        <v>281</v>
      </c>
      <c r="AC22" s="26">
        <v>378</v>
      </c>
      <c r="AD22" s="26">
        <v>468</v>
      </c>
      <c r="AE22" s="26">
        <v>424</v>
      </c>
      <c r="AF22" s="26">
        <v>340</v>
      </c>
      <c r="AG22" s="26">
        <v>342</v>
      </c>
      <c r="AH22" s="26">
        <v>449</v>
      </c>
      <c r="AI22" s="26">
        <v>454</v>
      </c>
      <c r="AJ22" s="26">
        <v>434</v>
      </c>
      <c r="AK22" s="26">
        <v>369</v>
      </c>
      <c r="AL22" s="26">
        <v>356</v>
      </c>
      <c r="AM22" s="26">
        <v>318</v>
      </c>
      <c r="AN22" s="26">
        <v>250</v>
      </c>
      <c r="AO22" s="26">
        <v>241</v>
      </c>
      <c r="AP22" s="26">
        <v>214</v>
      </c>
      <c r="AQ22" s="26">
        <v>59</v>
      </c>
      <c r="AR22" s="26">
        <v>71</v>
      </c>
      <c r="AS22" s="26">
        <v>70</v>
      </c>
      <c r="AT22" s="26">
        <v>54</v>
      </c>
      <c r="AU22" s="26">
        <v>67</v>
      </c>
      <c r="AV22" s="26">
        <v>60</v>
      </c>
      <c r="AW22" s="26">
        <v>58</v>
      </c>
      <c r="AX22" s="26">
        <v>61</v>
      </c>
      <c r="AY22" s="26">
        <v>62</v>
      </c>
      <c r="AZ22" s="26">
        <v>58</v>
      </c>
      <c r="BA22" s="26">
        <v>0</v>
      </c>
      <c r="BB22" s="26">
        <v>0</v>
      </c>
      <c r="BC22" s="26">
        <v>341</v>
      </c>
      <c r="BD22" s="26">
        <v>415</v>
      </c>
      <c r="BE22" s="26">
        <v>480</v>
      </c>
      <c r="BF22" s="26">
        <v>401</v>
      </c>
      <c r="BG22" s="26">
        <v>442</v>
      </c>
      <c r="BH22" s="26">
        <v>421</v>
      </c>
      <c r="BI22" s="26">
        <v>406</v>
      </c>
      <c r="BJ22" s="26">
        <v>361</v>
      </c>
      <c r="BK22" s="26">
        <v>375</v>
      </c>
      <c r="BL22" s="26">
        <v>400</v>
      </c>
      <c r="BM22" s="26">
        <v>368</v>
      </c>
      <c r="BN22" s="26">
        <v>429</v>
      </c>
      <c r="BO22" s="26">
        <v>431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344</v>
      </c>
      <c r="K23" s="39">
        <v>292</v>
      </c>
      <c r="L23" s="39">
        <v>300</v>
      </c>
      <c r="M23" s="39">
        <v>370</v>
      </c>
      <c r="N23" s="39">
        <v>313</v>
      </c>
      <c r="O23" s="39">
        <v>362</v>
      </c>
      <c r="P23" s="39">
        <v>380</v>
      </c>
      <c r="Q23" s="39">
        <v>337</v>
      </c>
      <c r="R23" s="39">
        <v>371</v>
      </c>
      <c r="S23" s="39">
        <v>338</v>
      </c>
      <c r="T23" s="39">
        <v>372</v>
      </c>
      <c r="U23" s="39">
        <v>370</v>
      </c>
      <c r="V23" s="39">
        <v>375</v>
      </c>
      <c r="W23" s="39">
        <v>364</v>
      </c>
      <c r="X23" s="39">
        <v>369</v>
      </c>
      <c r="Y23" s="39">
        <v>376</v>
      </c>
      <c r="Z23" s="39">
        <v>371</v>
      </c>
      <c r="AA23" s="39">
        <v>339</v>
      </c>
      <c r="AB23" s="39">
        <v>281</v>
      </c>
      <c r="AC23" s="39">
        <v>378</v>
      </c>
      <c r="AD23" s="39">
        <v>468</v>
      </c>
      <c r="AE23" s="39">
        <v>424</v>
      </c>
      <c r="AF23" s="39">
        <v>340</v>
      </c>
      <c r="AG23" s="39">
        <v>342</v>
      </c>
      <c r="AH23" s="39">
        <v>449</v>
      </c>
      <c r="AI23" s="39">
        <v>454</v>
      </c>
      <c r="AJ23" s="39">
        <v>434</v>
      </c>
      <c r="AK23" s="39">
        <v>369</v>
      </c>
      <c r="AL23" s="39">
        <v>356</v>
      </c>
      <c r="AM23" s="39">
        <v>318</v>
      </c>
      <c r="AN23" s="39">
        <v>250</v>
      </c>
      <c r="AO23" s="39">
        <v>241</v>
      </c>
      <c r="AP23" s="39">
        <v>214</v>
      </c>
      <c r="AQ23" s="39">
        <v>59</v>
      </c>
      <c r="AR23" s="39">
        <v>71</v>
      </c>
      <c r="AS23" s="39">
        <v>70</v>
      </c>
      <c r="AT23" s="39">
        <v>54</v>
      </c>
      <c r="AU23" s="39">
        <v>67</v>
      </c>
      <c r="AV23" s="39">
        <v>60</v>
      </c>
      <c r="AW23" s="39">
        <v>58</v>
      </c>
      <c r="AX23" s="39">
        <v>61</v>
      </c>
      <c r="AY23" s="39">
        <v>62</v>
      </c>
      <c r="AZ23" s="39">
        <v>58</v>
      </c>
      <c r="BA23" s="39">
        <v>0</v>
      </c>
      <c r="BB23" s="39">
        <v>0</v>
      </c>
      <c r="BC23" s="39">
        <v>341</v>
      </c>
      <c r="BD23" s="39">
        <v>415</v>
      </c>
      <c r="BE23" s="39">
        <v>480</v>
      </c>
      <c r="BF23" s="39">
        <v>401</v>
      </c>
      <c r="BG23" s="39">
        <v>442</v>
      </c>
      <c r="BH23" s="39">
        <v>421</v>
      </c>
      <c r="BI23" s="39">
        <v>406</v>
      </c>
      <c r="BJ23" s="39">
        <v>361</v>
      </c>
      <c r="BK23" s="39">
        <v>375</v>
      </c>
      <c r="BL23" s="39">
        <v>400</v>
      </c>
      <c r="BM23" s="39">
        <v>368</v>
      </c>
      <c r="BN23" s="39">
        <v>429</v>
      </c>
      <c r="BO23" s="39">
        <v>431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164</v>
      </c>
      <c r="K25" s="26">
        <v>132</v>
      </c>
      <c r="L25" s="26">
        <v>114</v>
      </c>
      <c r="M25" s="26">
        <v>122</v>
      </c>
      <c r="N25" s="26">
        <v>155</v>
      </c>
      <c r="O25" s="26">
        <v>147</v>
      </c>
      <c r="P25" s="26">
        <v>143</v>
      </c>
      <c r="Q25" s="26">
        <v>146</v>
      </c>
      <c r="R25" s="26">
        <v>161</v>
      </c>
      <c r="S25" s="26">
        <v>169</v>
      </c>
      <c r="T25" s="26">
        <v>145</v>
      </c>
      <c r="U25" s="26">
        <v>156</v>
      </c>
      <c r="V25" s="26">
        <v>155</v>
      </c>
      <c r="W25" s="26">
        <v>179</v>
      </c>
      <c r="X25" s="26">
        <v>181</v>
      </c>
      <c r="Y25" s="26">
        <v>156</v>
      </c>
      <c r="Z25" s="26">
        <v>128</v>
      </c>
      <c r="AA25" s="26">
        <v>46</v>
      </c>
      <c r="AB25" s="26">
        <v>83</v>
      </c>
      <c r="AC25" s="26">
        <v>127</v>
      </c>
      <c r="AD25" s="26">
        <v>275</v>
      </c>
      <c r="AE25" s="26">
        <v>347</v>
      </c>
      <c r="AF25" s="26">
        <v>303</v>
      </c>
      <c r="AG25" s="26">
        <v>263</v>
      </c>
      <c r="AH25" s="26">
        <v>29</v>
      </c>
      <c r="AI25" s="26">
        <v>220</v>
      </c>
      <c r="AJ25" s="26">
        <v>360</v>
      </c>
      <c r="AK25" s="26">
        <v>176</v>
      </c>
      <c r="AL25" s="26">
        <v>13</v>
      </c>
      <c r="AM25" s="26">
        <v>133</v>
      </c>
      <c r="AN25" s="26">
        <v>111</v>
      </c>
      <c r="AO25" s="26">
        <v>57</v>
      </c>
      <c r="AP25" s="26">
        <v>67</v>
      </c>
      <c r="AQ25" s="26">
        <v>44</v>
      </c>
      <c r="AR25" s="26">
        <v>40</v>
      </c>
      <c r="AS25" s="26">
        <v>43</v>
      </c>
      <c r="AT25" s="26">
        <v>41</v>
      </c>
      <c r="AU25" s="26">
        <v>43</v>
      </c>
      <c r="AV25" s="26">
        <v>38</v>
      </c>
      <c r="AW25" s="26">
        <v>32</v>
      </c>
      <c r="AX25" s="26">
        <v>58</v>
      </c>
      <c r="AY25" s="26">
        <v>19</v>
      </c>
      <c r="AZ25" s="26">
        <v>30</v>
      </c>
      <c r="BA25" s="26">
        <v>26</v>
      </c>
      <c r="BB25" s="26">
        <v>0</v>
      </c>
      <c r="BC25" s="26">
        <v>7</v>
      </c>
      <c r="BD25" s="26">
        <v>165</v>
      </c>
      <c r="BE25" s="26">
        <v>259</v>
      </c>
      <c r="BF25" s="26">
        <v>276</v>
      </c>
      <c r="BG25" s="26">
        <v>220</v>
      </c>
      <c r="BH25" s="26">
        <v>218</v>
      </c>
      <c r="BI25" s="26">
        <v>209</v>
      </c>
      <c r="BJ25" s="26">
        <v>194</v>
      </c>
      <c r="BK25" s="26">
        <v>183</v>
      </c>
      <c r="BL25" s="26">
        <v>212</v>
      </c>
      <c r="BM25" s="26">
        <v>221</v>
      </c>
      <c r="BN25" s="26">
        <v>174</v>
      </c>
      <c r="BO25" s="26">
        <v>211</v>
      </c>
      <c r="BP25" s="121">
        <f>IFERROR(SUM(I25:BO25)/SUM(I26:BO26),0)</f>
        <v>0.99852543622511669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164</v>
      </c>
      <c r="K26" s="39">
        <v>132</v>
      </c>
      <c r="L26" s="39">
        <v>114</v>
      </c>
      <c r="M26" s="39">
        <v>122</v>
      </c>
      <c r="N26" s="39">
        <v>155</v>
      </c>
      <c r="O26" s="39">
        <v>147</v>
      </c>
      <c r="P26" s="39">
        <v>143</v>
      </c>
      <c r="Q26" s="39">
        <v>146</v>
      </c>
      <c r="R26" s="39">
        <v>161</v>
      </c>
      <c r="S26" s="39">
        <v>169</v>
      </c>
      <c r="T26" s="39">
        <v>145</v>
      </c>
      <c r="U26" s="39">
        <v>156</v>
      </c>
      <c r="V26" s="39">
        <v>155</v>
      </c>
      <c r="W26" s="39">
        <v>179</v>
      </c>
      <c r="X26" s="39">
        <v>181</v>
      </c>
      <c r="Y26" s="39">
        <v>156</v>
      </c>
      <c r="Z26" s="39">
        <v>128</v>
      </c>
      <c r="AA26" s="39">
        <v>46</v>
      </c>
      <c r="AB26" s="39">
        <v>84</v>
      </c>
      <c r="AC26" s="39">
        <v>131</v>
      </c>
      <c r="AD26" s="39">
        <v>276</v>
      </c>
      <c r="AE26" s="39">
        <v>347</v>
      </c>
      <c r="AF26" s="39">
        <v>303</v>
      </c>
      <c r="AG26" s="39">
        <v>263</v>
      </c>
      <c r="AH26" s="39">
        <v>33</v>
      </c>
      <c r="AI26" s="39">
        <v>220</v>
      </c>
      <c r="AJ26" s="39">
        <v>360</v>
      </c>
      <c r="AK26" s="39">
        <v>176</v>
      </c>
      <c r="AL26" s="39">
        <v>13</v>
      </c>
      <c r="AM26" s="39">
        <v>133</v>
      </c>
      <c r="AN26" s="39">
        <v>111</v>
      </c>
      <c r="AO26" s="39">
        <v>57</v>
      </c>
      <c r="AP26" s="39">
        <v>67</v>
      </c>
      <c r="AQ26" s="39">
        <v>44</v>
      </c>
      <c r="AR26" s="39">
        <v>40</v>
      </c>
      <c r="AS26" s="39">
        <v>43</v>
      </c>
      <c r="AT26" s="39">
        <v>41</v>
      </c>
      <c r="AU26" s="39">
        <v>43</v>
      </c>
      <c r="AV26" s="39">
        <v>38</v>
      </c>
      <c r="AW26" s="39">
        <v>32</v>
      </c>
      <c r="AX26" s="39">
        <v>58</v>
      </c>
      <c r="AY26" s="39">
        <v>19</v>
      </c>
      <c r="AZ26" s="39">
        <v>30</v>
      </c>
      <c r="BA26" s="39">
        <v>26</v>
      </c>
      <c r="BB26" s="39">
        <v>0</v>
      </c>
      <c r="BC26" s="39">
        <v>7</v>
      </c>
      <c r="BD26" s="39">
        <v>165</v>
      </c>
      <c r="BE26" s="39">
        <v>259</v>
      </c>
      <c r="BF26" s="39">
        <v>276</v>
      </c>
      <c r="BG26" s="39">
        <v>220</v>
      </c>
      <c r="BH26" s="39">
        <v>218</v>
      </c>
      <c r="BI26" s="39">
        <v>209</v>
      </c>
      <c r="BJ26" s="39">
        <v>194</v>
      </c>
      <c r="BK26" s="39">
        <v>184</v>
      </c>
      <c r="BL26" s="39">
        <v>212</v>
      </c>
      <c r="BM26" s="39">
        <v>221</v>
      </c>
      <c r="BN26" s="39">
        <v>174</v>
      </c>
      <c r="BO26" s="39">
        <v>212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74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BP1"/>
    <mergeCell ref="F2:G2"/>
    <mergeCell ref="A4:BP4"/>
    <mergeCell ref="A5:BP5"/>
    <mergeCell ref="A6:A9"/>
    <mergeCell ref="B6:H6"/>
    <mergeCell ref="I6:BO6"/>
    <mergeCell ref="BP6:BP9"/>
    <mergeCell ref="B7:D7"/>
    <mergeCell ref="E7:H7"/>
    <mergeCell ref="I7:BO7"/>
    <mergeCell ref="B8:BO8"/>
    <mergeCell ref="F10:F11"/>
    <mergeCell ref="G10:G11"/>
    <mergeCell ref="BP10:BP11"/>
    <mergeCell ref="A12:BP12"/>
    <mergeCell ref="A10:A11"/>
    <mergeCell ref="B10:B11"/>
    <mergeCell ref="C10:C11"/>
    <mergeCell ref="D10:D11"/>
    <mergeCell ref="E10:E11"/>
    <mergeCell ref="F13:F14"/>
    <mergeCell ref="G13:G14"/>
    <mergeCell ref="BP13:BP14"/>
    <mergeCell ref="A15:BP15"/>
    <mergeCell ref="A13:A14"/>
    <mergeCell ref="B13:B14"/>
    <mergeCell ref="C13:C14"/>
    <mergeCell ref="D13:D14"/>
    <mergeCell ref="E13:E14"/>
    <mergeCell ref="F16:F17"/>
    <mergeCell ref="G16:G17"/>
    <mergeCell ref="BP16:BP17"/>
    <mergeCell ref="A18:BP18"/>
    <mergeCell ref="A16:A17"/>
    <mergeCell ref="B16:B17"/>
    <mergeCell ref="C16:C17"/>
    <mergeCell ref="D16:D17"/>
    <mergeCell ref="E16:E17"/>
    <mergeCell ref="E22:E23"/>
    <mergeCell ref="F19:F20"/>
    <mergeCell ref="G19:G20"/>
    <mergeCell ref="BP19:BP20"/>
    <mergeCell ref="A19:A20"/>
    <mergeCell ref="B19:B20"/>
    <mergeCell ref="C19:C20"/>
    <mergeCell ref="D19:D20"/>
    <mergeCell ref="E19:E20"/>
    <mergeCell ref="F22:F23"/>
    <mergeCell ref="G22:G23"/>
    <mergeCell ref="BP22:BP23"/>
    <mergeCell ref="A22:A23"/>
    <mergeCell ref="B22:B23"/>
    <mergeCell ref="C22:C23"/>
    <mergeCell ref="D22:D23"/>
    <mergeCell ref="G25:G26"/>
    <mergeCell ref="BP25:BP26"/>
    <mergeCell ref="A24:BP24"/>
    <mergeCell ref="A25:A26"/>
    <mergeCell ref="B25:B26"/>
    <mergeCell ref="C25:C26"/>
    <mergeCell ref="D25:D26"/>
    <mergeCell ref="E25:E26"/>
    <mergeCell ref="F25:F26"/>
  </mergeCells>
  <conditionalFormatting sqref="I21:BO21">
    <cfRule type="colorScale" priority="42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118" priority="18" operator="greaterThan">
      <formula>95%</formula>
    </cfRule>
    <cfRule type="cellIs" dxfId="117" priority="19" operator="greaterThanOrEqual">
      <formula>90%</formula>
    </cfRule>
    <cfRule type="cellIs" dxfId="116" priority="20" operator="lessThan">
      <formula>89.99%</formula>
    </cfRule>
  </conditionalFormatting>
  <conditionalFormatting sqref="BP13">
    <cfRule type="cellIs" dxfId="115" priority="15" operator="greaterThan">
      <formula>95%</formula>
    </cfRule>
    <cfRule type="cellIs" dxfId="114" priority="16" operator="greaterThanOrEqual">
      <formula>90%</formula>
    </cfRule>
    <cfRule type="cellIs" dxfId="113" priority="17" operator="lessThan">
      <formula>89.99%</formula>
    </cfRule>
  </conditionalFormatting>
  <conditionalFormatting sqref="BP16">
    <cfRule type="cellIs" dxfId="112" priority="12" operator="greaterThan">
      <formula>95%</formula>
    </cfRule>
    <cfRule type="cellIs" dxfId="111" priority="13" operator="greaterThanOrEqual">
      <formula>90%</formula>
    </cfRule>
    <cfRule type="cellIs" dxfId="110" priority="14" operator="lessThan">
      <formula>89.99%</formula>
    </cfRule>
  </conditionalFormatting>
  <conditionalFormatting sqref="BP19">
    <cfRule type="cellIs" dxfId="109" priority="9" operator="greaterThan">
      <formula>95%</formula>
    </cfRule>
    <cfRule type="cellIs" dxfId="108" priority="10" operator="greaterThanOrEqual">
      <formula>90%</formula>
    </cfRule>
    <cfRule type="cellIs" dxfId="107" priority="11" operator="lessThan">
      <formula>89.99%</formula>
    </cfRule>
  </conditionalFormatting>
  <conditionalFormatting sqref="BP22">
    <cfRule type="cellIs" dxfId="106" priority="1" operator="greaterThanOrEqual">
      <formula>100%</formula>
    </cfRule>
    <cfRule type="cellIs" dxfId="105" priority="2" operator="lessThan">
      <formula>99.99%</formula>
    </cfRule>
  </conditionalFormatting>
  <conditionalFormatting sqref="BP25">
    <cfRule type="cellIs" dxfId="104" priority="3" operator="greaterThan">
      <formula>95%</formula>
    </cfRule>
    <cfRule type="cellIs" dxfId="103" priority="4" operator="greaterThanOrEqual">
      <formula>90%</formula>
    </cfRule>
    <cfRule type="cellIs" dxfId="102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A088B879-82D5-4091-A9AD-900754B19E09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CB38"/>
  <sheetViews>
    <sheetView showGridLines="0" topLeftCell="A26" zoomScale="70" zoomScaleNormal="70" workbookViewId="0">
      <selection activeCell="B36" sqref="B36:G37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30154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36</v>
      </c>
      <c r="K10" s="26">
        <v>31</v>
      </c>
      <c r="L10" s="26">
        <v>29</v>
      </c>
      <c r="M10" s="26">
        <v>47</v>
      </c>
      <c r="N10" s="26">
        <v>34</v>
      </c>
      <c r="O10" s="26">
        <v>45</v>
      </c>
      <c r="P10" s="26">
        <v>46</v>
      </c>
      <c r="Q10" s="26">
        <v>45</v>
      </c>
      <c r="R10" s="26">
        <v>41</v>
      </c>
      <c r="S10" s="26">
        <v>45</v>
      </c>
      <c r="T10" s="26">
        <v>40</v>
      </c>
      <c r="U10" s="26">
        <v>38</v>
      </c>
      <c r="V10" s="26">
        <v>45</v>
      </c>
      <c r="W10" s="26">
        <v>49</v>
      </c>
      <c r="X10" s="26">
        <v>41</v>
      </c>
      <c r="Y10" s="26">
        <v>35</v>
      </c>
      <c r="Z10" s="26">
        <v>22</v>
      </c>
      <c r="AA10" s="26">
        <v>9</v>
      </c>
      <c r="AB10" s="26">
        <v>30</v>
      </c>
      <c r="AC10" s="26">
        <v>63</v>
      </c>
      <c r="AD10" s="26">
        <v>65</v>
      </c>
      <c r="AE10" s="26">
        <v>73</v>
      </c>
      <c r="AF10" s="26">
        <v>76</v>
      </c>
      <c r="AG10" s="26">
        <v>80</v>
      </c>
      <c r="AH10" s="26">
        <v>26</v>
      </c>
      <c r="AI10" s="26">
        <v>23</v>
      </c>
      <c r="AJ10" s="26">
        <v>24</v>
      </c>
      <c r="AK10" s="26">
        <v>27</v>
      </c>
      <c r="AL10" s="26">
        <v>8</v>
      </c>
      <c r="AM10" s="26">
        <v>11</v>
      </c>
      <c r="AN10" s="26">
        <v>14</v>
      </c>
      <c r="AO10" s="26">
        <v>12</v>
      </c>
      <c r="AP10" s="26">
        <v>13</v>
      </c>
      <c r="AQ10" s="26">
        <v>3</v>
      </c>
      <c r="AR10" s="26">
        <v>10</v>
      </c>
      <c r="AS10" s="26">
        <v>13</v>
      </c>
      <c r="AT10" s="26">
        <v>7</v>
      </c>
      <c r="AU10" s="26">
        <v>14</v>
      </c>
      <c r="AV10" s="26">
        <v>12</v>
      </c>
      <c r="AW10" s="26">
        <v>8</v>
      </c>
      <c r="AX10" s="26">
        <v>12</v>
      </c>
      <c r="AY10" s="26">
        <v>6</v>
      </c>
      <c r="AZ10" s="26">
        <v>0</v>
      </c>
      <c r="BA10" s="26">
        <v>0</v>
      </c>
      <c r="BB10" s="26">
        <v>0</v>
      </c>
      <c r="BC10" s="26">
        <v>0</v>
      </c>
      <c r="BD10" s="26">
        <v>60</v>
      </c>
      <c r="BE10" s="26">
        <v>59</v>
      </c>
      <c r="BF10" s="26">
        <v>52</v>
      </c>
      <c r="BG10" s="26">
        <v>42</v>
      </c>
      <c r="BH10" s="26">
        <v>47</v>
      </c>
      <c r="BI10" s="26">
        <v>37</v>
      </c>
      <c r="BJ10" s="26">
        <v>39</v>
      </c>
      <c r="BK10" s="26">
        <v>37</v>
      </c>
      <c r="BL10" s="26">
        <v>33</v>
      </c>
      <c r="BM10" s="26">
        <v>39</v>
      </c>
      <c r="BN10" s="26">
        <v>37</v>
      </c>
      <c r="BO10" s="26">
        <v>35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36</v>
      </c>
      <c r="K11" s="39">
        <v>31</v>
      </c>
      <c r="L11" s="39">
        <v>29</v>
      </c>
      <c r="M11" s="39">
        <v>47</v>
      </c>
      <c r="N11" s="39">
        <v>34</v>
      </c>
      <c r="O11" s="39">
        <v>45</v>
      </c>
      <c r="P11" s="39">
        <v>46</v>
      </c>
      <c r="Q11" s="39">
        <v>45</v>
      </c>
      <c r="R11" s="39">
        <v>41</v>
      </c>
      <c r="S11" s="39">
        <v>45</v>
      </c>
      <c r="T11" s="39">
        <v>40</v>
      </c>
      <c r="U11" s="39">
        <v>38</v>
      </c>
      <c r="V11" s="39">
        <v>45</v>
      </c>
      <c r="W11" s="39">
        <v>49</v>
      </c>
      <c r="X11" s="39">
        <v>41</v>
      </c>
      <c r="Y11" s="39">
        <v>35</v>
      </c>
      <c r="Z11" s="39">
        <v>22</v>
      </c>
      <c r="AA11" s="39">
        <v>9</v>
      </c>
      <c r="AB11" s="39">
        <v>30</v>
      </c>
      <c r="AC11" s="39">
        <v>63</v>
      </c>
      <c r="AD11" s="39">
        <v>65</v>
      </c>
      <c r="AE11" s="39">
        <v>73</v>
      </c>
      <c r="AF11" s="39">
        <v>76</v>
      </c>
      <c r="AG11" s="39">
        <v>80</v>
      </c>
      <c r="AH11" s="39">
        <v>26</v>
      </c>
      <c r="AI11" s="39">
        <v>23</v>
      </c>
      <c r="AJ11" s="39">
        <v>24</v>
      </c>
      <c r="AK11" s="39">
        <v>27</v>
      </c>
      <c r="AL11" s="39">
        <v>8</v>
      </c>
      <c r="AM11" s="39">
        <v>11</v>
      </c>
      <c r="AN11" s="39">
        <v>14</v>
      </c>
      <c r="AO11" s="39">
        <v>12</v>
      </c>
      <c r="AP11" s="39">
        <v>13</v>
      </c>
      <c r="AQ11" s="39">
        <v>3</v>
      </c>
      <c r="AR11" s="39">
        <v>10</v>
      </c>
      <c r="AS11" s="39">
        <v>13</v>
      </c>
      <c r="AT11" s="39">
        <v>7</v>
      </c>
      <c r="AU11" s="39">
        <v>14</v>
      </c>
      <c r="AV11" s="39">
        <v>12</v>
      </c>
      <c r="AW11" s="39">
        <v>8</v>
      </c>
      <c r="AX11" s="39">
        <v>12</v>
      </c>
      <c r="AY11" s="39">
        <v>6</v>
      </c>
      <c r="AZ11" s="39">
        <v>0</v>
      </c>
      <c r="BA11" s="39">
        <v>0</v>
      </c>
      <c r="BB11" s="39">
        <v>0</v>
      </c>
      <c r="BC11" s="39">
        <v>0</v>
      </c>
      <c r="BD11" s="39">
        <v>60</v>
      </c>
      <c r="BE11" s="39">
        <v>59</v>
      </c>
      <c r="BF11" s="39">
        <v>52</v>
      </c>
      <c r="BG11" s="39">
        <v>42</v>
      </c>
      <c r="BH11" s="39">
        <v>47</v>
      </c>
      <c r="BI11" s="39">
        <v>37</v>
      </c>
      <c r="BJ11" s="39">
        <v>39</v>
      </c>
      <c r="BK11" s="39">
        <v>37</v>
      </c>
      <c r="BL11" s="39">
        <v>33</v>
      </c>
      <c r="BM11" s="39">
        <v>39</v>
      </c>
      <c r="BN11" s="39">
        <v>37</v>
      </c>
      <c r="BO11" s="39">
        <v>35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362</v>
      </c>
      <c r="K13" s="26">
        <v>315</v>
      </c>
      <c r="L13" s="26">
        <v>298</v>
      </c>
      <c r="M13" s="26">
        <v>472</v>
      </c>
      <c r="N13" s="26">
        <v>338</v>
      </c>
      <c r="O13" s="26">
        <v>457</v>
      </c>
      <c r="P13" s="26">
        <v>461</v>
      </c>
      <c r="Q13" s="26">
        <v>449</v>
      </c>
      <c r="R13" s="26">
        <v>411</v>
      </c>
      <c r="S13" s="26">
        <v>454</v>
      </c>
      <c r="T13" s="26">
        <v>407</v>
      </c>
      <c r="U13" s="26">
        <v>387</v>
      </c>
      <c r="V13" s="26">
        <v>452</v>
      </c>
      <c r="W13" s="26">
        <v>492</v>
      </c>
      <c r="X13" s="26">
        <v>413</v>
      </c>
      <c r="Y13" s="26">
        <v>345</v>
      </c>
      <c r="Z13" s="26">
        <v>228</v>
      </c>
      <c r="AA13" s="26">
        <v>98</v>
      </c>
      <c r="AB13" s="26">
        <v>304</v>
      </c>
      <c r="AC13" s="26">
        <v>639</v>
      </c>
      <c r="AD13" s="26">
        <v>655</v>
      </c>
      <c r="AE13" s="26">
        <v>729</v>
      </c>
      <c r="AF13" s="26">
        <v>765</v>
      </c>
      <c r="AG13" s="26">
        <v>802</v>
      </c>
      <c r="AH13" s="26">
        <v>260</v>
      </c>
      <c r="AI13" s="26">
        <v>228</v>
      </c>
      <c r="AJ13" s="26">
        <v>240</v>
      </c>
      <c r="AK13" s="26">
        <v>275</v>
      </c>
      <c r="AL13" s="26">
        <v>8</v>
      </c>
      <c r="AM13" s="26">
        <v>111</v>
      </c>
      <c r="AN13" s="26">
        <v>142</v>
      </c>
      <c r="AO13" s="26">
        <v>117</v>
      </c>
      <c r="AP13" s="26">
        <v>127</v>
      </c>
      <c r="AQ13" s="26">
        <v>31</v>
      </c>
      <c r="AR13" s="26">
        <v>102</v>
      </c>
      <c r="AS13" s="26">
        <v>132</v>
      </c>
      <c r="AT13" s="26">
        <v>71</v>
      </c>
      <c r="AU13" s="26">
        <v>148</v>
      </c>
      <c r="AV13" s="26">
        <v>120</v>
      </c>
      <c r="AW13" s="26">
        <v>84</v>
      </c>
      <c r="AX13" s="26">
        <v>120</v>
      </c>
      <c r="AY13" s="26">
        <v>55</v>
      </c>
      <c r="AZ13" s="26">
        <v>0</v>
      </c>
      <c r="BA13" s="26">
        <v>0</v>
      </c>
      <c r="BB13" s="26">
        <v>0</v>
      </c>
      <c r="BC13" s="26">
        <v>0</v>
      </c>
      <c r="BD13" s="26">
        <v>604</v>
      </c>
      <c r="BE13" s="26">
        <v>585</v>
      </c>
      <c r="BF13" s="26">
        <v>519</v>
      </c>
      <c r="BG13" s="26">
        <v>421</v>
      </c>
      <c r="BH13" s="26">
        <v>469</v>
      </c>
      <c r="BI13" s="26">
        <v>368</v>
      </c>
      <c r="BJ13" s="26">
        <v>388</v>
      </c>
      <c r="BK13" s="26">
        <v>372</v>
      </c>
      <c r="BL13" s="26">
        <v>326</v>
      </c>
      <c r="BM13" s="26">
        <v>384</v>
      </c>
      <c r="BN13" s="26">
        <v>370</v>
      </c>
      <c r="BO13" s="26">
        <v>299</v>
      </c>
      <c r="BP13" s="121">
        <f>IFERROR(SUM(I13:BO13)/SUM(I14:BO14),0)</f>
        <v>0.9948098776223776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363</v>
      </c>
      <c r="K14" s="39">
        <v>316</v>
      </c>
      <c r="L14" s="39">
        <v>298</v>
      </c>
      <c r="M14" s="39">
        <v>472</v>
      </c>
      <c r="N14" s="39">
        <v>341</v>
      </c>
      <c r="O14" s="39">
        <v>458</v>
      </c>
      <c r="P14" s="39">
        <v>463</v>
      </c>
      <c r="Q14" s="39">
        <v>450</v>
      </c>
      <c r="R14" s="39">
        <v>411</v>
      </c>
      <c r="S14" s="39">
        <v>455</v>
      </c>
      <c r="T14" s="39">
        <v>407</v>
      </c>
      <c r="U14" s="39">
        <v>387</v>
      </c>
      <c r="V14" s="39">
        <v>452</v>
      </c>
      <c r="W14" s="39">
        <v>492</v>
      </c>
      <c r="X14" s="39">
        <v>414</v>
      </c>
      <c r="Y14" s="39">
        <v>346</v>
      </c>
      <c r="Z14" s="39">
        <v>228</v>
      </c>
      <c r="AA14" s="39">
        <v>98</v>
      </c>
      <c r="AB14" s="39">
        <v>305</v>
      </c>
      <c r="AC14" s="39">
        <v>639</v>
      </c>
      <c r="AD14" s="39">
        <v>656</v>
      </c>
      <c r="AE14" s="39">
        <v>730</v>
      </c>
      <c r="AF14" s="39">
        <v>769</v>
      </c>
      <c r="AG14" s="39">
        <v>804</v>
      </c>
      <c r="AH14" s="39">
        <v>260</v>
      </c>
      <c r="AI14" s="39">
        <v>233</v>
      </c>
      <c r="AJ14" s="39">
        <v>240</v>
      </c>
      <c r="AK14" s="39">
        <v>277</v>
      </c>
      <c r="AL14" s="39">
        <v>8</v>
      </c>
      <c r="AM14" s="39">
        <v>111</v>
      </c>
      <c r="AN14" s="39">
        <v>142</v>
      </c>
      <c r="AO14" s="39">
        <v>117</v>
      </c>
      <c r="AP14" s="39">
        <v>127</v>
      </c>
      <c r="AQ14" s="39">
        <v>31</v>
      </c>
      <c r="AR14" s="39">
        <v>103</v>
      </c>
      <c r="AS14" s="39">
        <v>133</v>
      </c>
      <c r="AT14" s="39">
        <v>71</v>
      </c>
      <c r="AU14" s="39">
        <v>148</v>
      </c>
      <c r="AV14" s="39">
        <v>120</v>
      </c>
      <c r="AW14" s="39">
        <v>84</v>
      </c>
      <c r="AX14" s="39">
        <v>120</v>
      </c>
      <c r="AY14" s="39">
        <v>55</v>
      </c>
      <c r="AZ14" s="39">
        <v>0</v>
      </c>
      <c r="BA14" s="39">
        <v>0</v>
      </c>
      <c r="BB14" s="39">
        <v>0</v>
      </c>
      <c r="BC14" s="39">
        <v>0</v>
      </c>
      <c r="BD14" s="39">
        <v>605</v>
      </c>
      <c r="BE14" s="39">
        <v>587</v>
      </c>
      <c r="BF14" s="39">
        <v>520</v>
      </c>
      <c r="BG14" s="39">
        <v>421</v>
      </c>
      <c r="BH14" s="39">
        <v>471</v>
      </c>
      <c r="BI14" s="39">
        <v>369</v>
      </c>
      <c r="BJ14" s="39">
        <v>388</v>
      </c>
      <c r="BK14" s="39">
        <v>372</v>
      </c>
      <c r="BL14" s="39">
        <v>326</v>
      </c>
      <c r="BM14" s="39">
        <v>386</v>
      </c>
      <c r="BN14" s="39">
        <v>375</v>
      </c>
      <c r="BO14" s="39">
        <v>350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296</v>
      </c>
      <c r="K19" s="26">
        <v>390</v>
      </c>
      <c r="L19" s="26">
        <v>214</v>
      </c>
      <c r="M19" s="26">
        <v>512</v>
      </c>
      <c r="N19" s="26">
        <v>353</v>
      </c>
      <c r="O19" s="26">
        <v>452</v>
      </c>
      <c r="P19" s="26">
        <v>465</v>
      </c>
      <c r="Q19" s="26">
        <v>434</v>
      </c>
      <c r="R19" s="26">
        <v>470</v>
      </c>
      <c r="S19" s="26">
        <v>398</v>
      </c>
      <c r="T19" s="26">
        <v>418</v>
      </c>
      <c r="U19" s="26">
        <v>272</v>
      </c>
      <c r="V19" s="26">
        <v>569</v>
      </c>
      <c r="W19" s="26">
        <v>374</v>
      </c>
      <c r="X19" s="26">
        <v>565</v>
      </c>
      <c r="Y19" s="26">
        <v>384</v>
      </c>
      <c r="Z19" s="26">
        <v>168</v>
      </c>
      <c r="AA19" s="26">
        <v>60</v>
      </c>
      <c r="AB19" s="26">
        <v>200</v>
      </c>
      <c r="AC19" s="26">
        <v>545</v>
      </c>
      <c r="AD19" s="26">
        <v>740</v>
      </c>
      <c r="AE19" s="26">
        <v>521</v>
      </c>
      <c r="AF19" s="26">
        <v>633</v>
      </c>
      <c r="AG19" s="26">
        <v>543</v>
      </c>
      <c r="AH19" s="26">
        <v>160</v>
      </c>
      <c r="AI19" s="26">
        <v>741</v>
      </c>
      <c r="AJ19" s="26">
        <v>667</v>
      </c>
      <c r="AK19" s="26">
        <v>240</v>
      </c>
      <c r="AL19" s="26">
        <v>0</v>
      </c>
      <c r="AM19" s="26">
        <v>207</v>
      </c>
      <c r="AN19" s="26">
        <v>126</v>
      </c>
      <c r="AO19" s="26">
        <v>122</v>
      </c>
      <c r="AP19" s="26">
        <v>89</v>
      </c>
      <c r="AQ19" s="26">
        <v>13</v>
      </c>
      <c r="AR19" s="26">
        <v>160</v>
      </c>
      <c r="AS19" s="26">
        <v>130</v>
      </c>
      <c r="AT19" s="26">
        <v>81</v>
      </c>
      <c r="AU19" s="26">
        <v>134</v>
      </c>
      <c r="AV19" s="26">
        <v>89</v>
      </c>
      <c r="AW19" s="26">
        <v>140</v>
      </c>
      <c r="AX19" s="26">
        <v>102</v>
      </c>
      <c r="AY19" s="26">
        <v>39</v>
      </c>
      <c r="AZ19" s="26">
        <v>70</v>
      </c>
      <c r="BA19" s="26">
        <v>0</v>
      </c>
      <c r="BB19" s="26">
        <v>0</v>
      </c>
      <c r="BC19" s="26">
        <v>0</v>
      </c>
      <c r="BD19" s="26">
        <v>300</v>
      </c>
      <c r="BE19" s="26">
        <v>637</v>
      </c>
      <c r="BF19" s="26">
        <v>566</v>
      </c>
      <c r="BG19" s="26">
        <v>365</v>
      </c>
      <c r="BH19" s="26">
        <v>512</v>
      </c>
      <c r="BI19" s="26">
        <v>434</v>
      </c>
      <c r="BJ19" s="26">
        <v>369</v>
      </c>
      <c r="BK19" s="26">
        <v>370</v>
      </c>
      <c r="BL19" s="26">
        <v>384</v>
      </c>
      <c r="BM19" s="26">
        <v>347</v>
      </c>
      <c r="BN19" s="26">
        <v>355</v>
      </c>
      <c r="BO19" s="26">
        <v>360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296</v>
      </c>
      <c r="K20" s="39">
        <v>390</v>
      </c>
      <c r="L20" s="39">
        <v>214</v>
      </c>
      <c r="M20" s="39">
        <v>512</v>
      </c>
      <c r="N20" s="39">
        <v>353</v>
      </c>
      <c r="O20" s="39">
        <v>452</v>
      </c>
      <c r="P20" s="39">
        <v>465</v>
      </c>
      <c r="Q20" s="39">
        <v>434</v>
      </c>
      <c r="R20" s="39">
        <v>470</v>
      </c>
      <c r="S20" s="39">
        <v>398</v>
      </c>
      <c r="T20" s="39">
        <v>418</v>
      </c>
      <c r="U20" s="39">
        <v>272</v>
      </c>
      <c r="V20" s="39">
        <v>569</v>
      </c>
      <c r="W20" s="39">
        <v>374</v>
      </c>
      <c r="X20" s="39">
        <v>565</v>
      </c>
      <c r="Y20" s="39">
        <v>384</v>
      </c>
      <c r="Z20" s="39">
        <v>168</v>
      </c>
      <c r="AA20" s="39">
        <v>60</v>
      </c>
      <c r="AB20" s="39">
        <v>200</v>
      </c>
      <c r="AC20" s="39">
        <v>545</v>
      </c>
      <c r="AD20" s="39">
        <v>740</v>
      </c>
      <c r="AE20" s="39">
        <v>521</v>
      </c>
      <c r="AF20" s="39">
        <v>633</v>
      </c>
      <c r="AG20" s="39">
        <v>543</v>
      </c>
      <c r="AH20" s="39">
        <v>160</v>
      </c>
      <c r="AI20" s="39">
        <v>741</v>
      </c>
      <c r="AJ20" s="39">
        <v>667</v>
      </c>
      <c r="AK20" s="39">
        <v>240</v>
      </c>
      <c r="AL20" s="39">
        <v>0</v>
      </c>
      <c r="AM20" s="39">
        <v>207</v>
      </c>
      <c r="AN20" s="39">
        <v>126</v>
      </c>
      <c r="AO20" s="39">
        <v>122</v>
      </c>
      <c r="AP20" s="39">
        <v>89</v>
      </c>
      <c r="AQ20" s="39">
        <v>13</v>
      </c>
      <c r="AR20" s="39">
        <v>160</v>
      </c>
      <c r="AS20" s="39">
        <v>130</v>
      </c>
      <c r="AT20" s="39">
        <v>81</v>
      </c>
      <c r="AU20" s="39">
        <v>134</v>
      </c>
      <c r="AV20" s="39">
        <v>89</v>
      </c>
      <c r="AW20" s="39">
        <v>140</v>
      </c>
      <c r="AX20" s="39">
        <v>102</v>
      </c>
      <c r="AY20" s="39">
        <v>39</v>
      </c>
      <c r="AZ20" s="39">
        <v>70</v>
      </c>
      <c r="BA20" s="39">
        <v>0</v>
      </c>
      <c r="BB20" s="39">
        <v>0</v>
      </c>
      <c r="BC20" s="39">
        <v>0</v>
      </c>
      <c r="BD20" s="39">
        <v>300</v>
      </c>
      <c r="BE20" s="39">
        <v>637</v>
      </c>
      <c r="BF20" s="39">
        <v>566</v>
      </c>
      <c r="BG20" s="39">
        <v>365</v>
      </c>
      <c r="BH20" s="39">
        <v>512</v>
      </c>
      <c r="BI20" s="39">
        <v>434</v>
      </c>
      <c r="BJ20" s="39">
        <v>369</v>
      </c>
      <c r="BK20" s="39">
        <v>370</v>
      </c>
      <c r="BL20" s="39">
        <v>384</v>
      </c>
      <c r="BM20" s="39">
        <v>347</v>
      </c>
      <c r="BN20" s="39">
        <v>355</v>
      </c>
      <c r="BO20" s="39">
        <v>360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520</v>
      </c>
      <c r="K22" s="26">
        <v>620</v>
      </c>
      <c r="L22" s="26">
        <v>477</v>
      </c>
      <c r="M22" s="26">
        <v>713</v>
      </c>
      <c r="N22" s="26">
        <v>647</v>
      </c>
      <c r="O22" s="26">
        <v>711</v>
      </c>
      <c r="P22" s="26">
        <v>764</v>
      </c>
      <c r="Q22" s="26">
        <v>731</v>
      </c>
      <c r="R22" s="26">
        <v>856</v>
      </c>
      <c r="S22" s="26">
        <v>735</v>
      </c>
      <c r="T22" s="26">
        <v>772</v>
      </c>
      <c r="U22" s="26">
        <v>636</v>
      </c>
      <c r="V22" s="26">
        <v>808</v>
      </c>
      <c r="W22" s="26">
        <v>714</v>
      </c>
      <c r="X22" s="26">
        <v>810</v>
      </c>
      <c r="Y22" s="26">
        <v>706</v>
      </c>
      <c r="Z22" s="26">
        <v>563</v>
      </c>
      <c r="AA22" s="26">
        <v>524</v>
      </c>
      <c r="AB22" s="26">
        <v>636</v>
      </c>
      <c r="AC22" s="26">
        <v>800</v>
      </c>
      <c r="AD22" s="26">
        <v>897</v>
      </c>
      <c r="AE22" s="26">
        <v>793</v>
      </c>
      <c r="AF22" s="26">
        <v>750</v>
      </c>
      <c r="AG22" s="26">
        <v>575</v>
      </c>
      <c r="AH22" s="26">
        <v>697</v>
      </c>
      <c r="AI22" s="26">
        <v>904</v>
      </c>
      <c r="AJ22" s="26">
        <v>778</v>
      </c>
      <c r="AK22" s="26">
        <v>631</v>
      </c>
      <c r="AL22" s="26">
        <v>588</v>
      </c>
      <c r="AM22" s="26">
        <v>505</v>
      </c>
      <c r="AN22" s="26">
        <v>418</v>
      </c>
      <c r="AO22" s="26">
        <v>412</v>
      </c>
      <c r="AP22" s="26">
        <v>0</v>
      </c>
      <c r="AQ22" s="26">
        <v>142</v>
      </c>
      <c r="AR22" s="26">
        <v>205</v>
      </c>
      <c r="AS22" s="26">
        <v>225</v>
      </c>
      <c r="AT22" s="26">
        <v>224</v>
      </c>
      <c r="AU22" s="26">
        <v>225</v>
      </c>
      <c r="AV22" s="26">
        <v>214</v>
      </c>
      <c r="AW22" s="26">
        <v>256</v>
      </c>
      <c r="AX22" s="26">
        <v>232</v>
      </c>
      <c r="AY22" s="26">
        <v>232</v>
      </c>
      <c r="AZ22" s="26">
        <v>229</v>
      </c>
      <c r="BA22" s="26">
        <v>0</v>
      </c>
      <c r="BB22" s="26">
        <v>0</v>
      </c>
      <c r="BC22" s="26">
        <v>0</v>
      </c>
      <c r="BD22" s="26">
        <v>527</v>
      </c>
      <c r="BE22" s="26">
        <v>844</v>
      </c>
      <c r="BF22" s="26">
        <v>860</v>
      </c>
      <c r="BG22" s="26">
        <v>698</v>
      </c>
      <c r="BH22" s="26">
        <v>788</v>
      </c>
      <c r="BI22" s="26">
        <v>766</v>
      </c>
      <c r="BJ22" s="26">
        <v>699</v>
      </c>
      <c r="BK22" s="26">
        <v>679</v>
      </c>
      <c r="BL22" s="26">
        <v>752</v>
      </c>
      <c r="BM22" s="26">
        <v>643</v>
      </c>
      <c r="BN22" s="26">
        <v>659</v>
      </c>
      <c r="BO22" s="26">
        <v>673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520</v>
      </c>
      <c r="K23" s="39">
        <v>620</v>
      </c>
      <c r="L23" s="39">
        <v>477</v>
      </c>
      <c r="M23" s="39">
        <v>713</v>
      </c>
      <c r="N23" s="39">
        <v>647</v>
      </c>
      <c r="O23" s="39">
        <v>711</v>
      </c>
      <c r="P23" s="39">
        <v>764</v>
      </c>
      <c r="Q23" s="39">
        <v>731</v>
      </c>
      <c r="R23" s="39">
        <v>856</v>
      </c>
      <c r="S23" s="39">
        <v>735</v>
      </c>
      <c r="T23" s="39">
        <v>772</v>
      </c>
      <c r="U23" s="39">
        <v>636</v>
      </c>
      <c r="V23" s="39">
        <v>808</v>
      </c>
      <c r="W23" s="39">
        <v>714</v>
      </c>
      <c r="X23" s="39">
        <v>810</v>
      </c>
      <c r="Y23" s="39">
        <v>706</v>
      </c>
      <c r="Z23" s="39">
        <v>563</v>
      </c>
      <c r="AA23" s="39">
        <v>524</v>
      </c>
      <c r="AB23" s="39">
        <v>636</v>
      </c>
      <c r="AC23" s="39">
        <v>800</v>
      </c>
      <c r="AD23" s="39">
        <v>897</v>
      </c>
      <c r="AE23" s="39">
        <v>793</v>
      </c>
      <c r="AF23" s="39">
        <v>750</v>
      </c>
      <c r="AG23" s="39">
        <v>575</v>
      </c>
      <c r="AH23" s="39">
        <v>697</v>
      </c>
      <c r="AI23" s="39">
        <v>904</v>
      </c>
      <c r="AJ23" s="39">
        <v>778</v>
      </c>
      <c r="AK23" s="39">
        <v>631</v>
      </c>
      <c r="AL23" s="39">
        <v>588</v>
      </c>
      <c r="AM23" s="39">
        <v>505</v>
      </c>
      <c r="AN23" s="39">
        <v>418</v>
      </c>
      <c r="AO23" s="39">
        <v>412</v>
      </c>
      <c r="AP23" s="39">
        <v>0</v>
      </c>
      <c r="AQ23" s="39">
        <v>142</v>
      </c>
      <c r="AR23" s="39">
        <v>205</v>
      </c>
      <c r="AS23" s="39">
        <v>225</v>
      </c>
      <c r="AT23" s="39">
        <v>224</v>
      </c>
      <c r="AU23" s="39">
        <v>225</v>
      </c>
      <c r="AV23" s="39">
        <v>214</v>
      </c>
      <c r="AW23" s="39">
        <v>256</v>
      </c>
      <c r="AX23" s="39">
        <v>232</v>
      </c>
      <c r="AY23" s="39">
        <v>232</v>
      </c>
      <c r="AZ23" s="39">
        <v>229</v>
      </c>
      <c r="BA23" s="39">
        <v>0</v>
      </c>
      <c r="BB23" s="39">
        <v>0</v>
      </c>
      <c r="BC23" s="39">
        <v>0</v>
      </c>
      <c r="BD23" s="39">
        <v>527</v>
      </c>
      <c r="BE23" s="39">
        <v>844</v>
      </c>
      <c r="BF23" s="39">
        <v>860</v>
      </c>
      <c r="BG23" s="39">
        <v>698</v>
      </c>
      <c r="BH23" s="39">
        <v>788</v>
      </c>
      <c r="BI23" s="39">
        <v>766</v>
      </c>
      <c r="BJ23" s="39">
        <v>699</v>
      </c>
      <c r="BK23" s="39">
        <v>679</v>
      </c>
      <c r="BL23" s="39">
        <v>752</v>
      </c>
      <c r="BM23" s="39">
        <v>643</v>
      </c>
      <c r="BN23" s="39">
        <v>659</v>
      </c>
      <c r="BO23" s="39">
        <v>673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296</v>
      </c>
      <c r="K25" s="26">
        <v>290</v>
      </c>
      <c r="L25" s="26">
        <v>357</v>
      </c>
      <c r="M25" s="26">
        <v>276</v>
      </c>
      <c r="N25" s="26">
        <v>419</v>
      </c>
      <c r="O25" s="26">
        <v>388</v>
      </c>
      <c r="P25" s="26">
        <v>410</v>
      </c>
      <c r="Q25" s="26">
        <v>467</v>
      </c>
      <c r="R25" s="26">
        <v>345</v>
      </c>
      <c r="S25" s="26">
        <v>519</v>
      </c>
      <c r="T25" s="26">
        <v>381</v>
      </c>
      <c r="U25" s="26">
        <v>408</v>
      </c>
      <c r="V25" s="26">
        <v>389</v>
      </c>
      <c r="W25" s="26">
        <v>468</v>
      </c>
      <c r="X25" s="26">
        <v>469</v>
      </c>
      <c r="Y25" s="26">
        <v>488</v>
      </c>
      <c r="Z25" s="26">
        <v>311</v>
      </c>
      <c r="AA25" s="26">
        <v>97</v>
      </c>
      <c r="AB25" s="26">
        <v>88</v>
      </c>
      <c r="AC25" s="26">
        <v>381</v>
      </c>
      <c r="AD25" s="26">
        <v>643</v>
      </c>
      <c r="AE25" s="26">
        <v>625</v>
      </c>
      <c r="AF25" s="26">
        <v>676</v>
      </c>
      <c r="AG25" s="26">
        <v>712</v>
      </c>
      <c r="AH25" s="26">
        <v>38</v>
      </c>
      <c r="AI25" s="26">
        <v>534</v>
      </c>
      <c r="AJ25" s="26">
        <v>767</v>
      </c>
      <c r="AK25" s="26">
        <v>388</v>
      </c>
      <c r="AL25" s="26">
        <v>43</v>
      </c>
      <c r="AM25" s="26">
        <v>290</v>
      </c>
      <c r="AN25" s="26">
        <v>213</v>
      </c>
      <c r="AO25" s="26">
        <v>128</v>
      </c>
      <c r="AP25" s="26">
        <v>171</v>
      </c>
      <c r="AQ25" s="26">
        <v>50</v>
      </c>
      <c r="AR25" s="26">
        <v>97</v>
      </c>
      <c r="AS25" s="26">
        <v>110</v>
      </c>
      <c r="AT25" s="26">
        <v>82</v>
      </c>
      <c r="AU25" s="26">
        <v>133</v>
      </c>
      <c r="AV25" s="26">
        <v>100</v>
      </c>
      <c r="AW25" s="26">
        <v>98</v>
      </c>
      <c r="AX25" s="26">
        <v>126</v>
      </c>
      <c r="AY25" s="26">
        <v>39</v>
      </c>
      <c r="AZ25" s="26">
        <v>73</v>
      </c>
      <c r="BA25" s="26">
        <v>122</v>
      </c>
      <c r="BB25" s="26">
        <v>0</v>
      </c>
      <c r="BC25" s="26">
        <v>0</v>
      </c>
      <c r="BD25" s="26">
        <v>28</v>
      </c>
      <c r="BE25" s="26">
        <v>320</v>
      </c>
      <c r="BF25" s="26">
        <v>550</v>
      </c>
      <c r="BG25" s="26">
        <v>527</v>
      </c>
      <c r="BH25" s="26">
        <v>422</v>
      </c>
      <c r="BI25" s="26">
        <v>436</v>
      </c>
      <c r="BJ25" s="26">
        <v>436</v>
      </c>
      <c r="BK25" s="26">
        <v>390</v>
      </c>
      <c r="BL25" s="26">
        <v>311</v>
      </c>
      <c r="BM25" s="26">
        <v>445</v>
      </c>
      <c r="BN25" s="26">
        <v>339</v>
      </c>
      <c r="BO25" s="26">
        <v>346</v>
      </c>
      <c r="BP25" s="121">
        <f>IFERROR(SUM(I25:BO25)/SUM(I26:BO26),0)</f>
        <v>1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296</v>
      </c>
      <c r="K26" s="39">
        <v>290</v>
      </c>
      <c r="L26" s="39">
        <v>357</v>
      </c>
      <c r="M26" s="39">
        <v>276</v>
      </c>
      <c r="N26" s="39">
        <v>419</v>
      </c>
      <c r="O26" s="39">
        <v>388</v>
      </c>
      <c r="P26" s="39">
        <v>410</v>
      </c>
      <c r="Q26" s="39">
        <v>467</v>
      </c>
      <c r="R26" s="39">
        <v>345</v>
      </c>
      <c r="S26" s="39">
        <v>519</v>
      </c>
      <c r="T26" s="39">
        <v>381</v>
      </c>
      <c r="U26" s="39">
        <v>408</v>
      </c>
      <c r="V26" s="39">
        <v>389</v>
      </c>
      <c r="W26" s="39">
        <v>468</v>
      </c>
      <c r="X26" s="39">
        <v>469</v>
      </c>
      <c r="Y26" s="39">
        <v>488</v>
      </c>
      <c r="Z26" s="39">
        <v>311</v>
      </c>
      <c r="AA26" s="39">
        <v>97</v>
      </c>
      <c r="AB26" s="39">
        <v>88</v>
      </c>
      <c r="AC26" s="39">
        <v>381</v>
      </c>
      <c r="AD26" s="39">
        <v>643</v>
      </c>
      <c r="AE26" s="39">
        <v>625</v>
      </c>
      <c r="AF26" s="39">
        <v>676</v>
      </c>
      <c r="AG26" s="39">
        <v>712</v>
      </c>
      <c r="AH26" s="39">
        <v>38</v>
      </c>
      <c r="AI26" s="39">
        <v>534</v>
      </c>
      <c r="AJ26" s="39">
        <v>767</v>
      </c>
      <c r="AK26" s="39">
        <v>388</v>
      </c>
      <c r="AL26" s="39">
        <v>43</v>
      </c>
      <c r="AM26" s="39">
        <v>290</v>
      </c>
      <c r="AN26" s="39">
        <v>213</v>
      </c>
      <c r="AO26" s="39">
        <v>128</v>
      </c>
      <c r="AP26" s="39">
        <v>171</v>
      </c>
      <c r="AQ26" s="39">
        <v>50</v>
      </c>
      <c r="AR26" s="39">
        <v>97</v>
      </c>
      <c r="AS26" s="39">
        <v>110</v>
      </c>
      <c r="AT26" s="39">
        <v>82</v>
      </c>
      <c r="AU26" s="39">
        <v>133</v>
      </c>
      <c r="AV26" s="39">
        <v>100</v>
      </c>
      <c r="AW26" s="39">
        <v>98</v>
      </c>
      <c r="AX26" s="39">
        <v>126</v>
      </c>
      <c r="AY26" s="39">
        <v>39</v>
      </c>
      <c r="AZ26" s="39">
        <v>73</v>
      </c>
      <c r="BA26" s="39">
        <v>122</v>
      </c>
      <c r="BB26" s="39">
        <v>0</v>
      </c>
      <c r="BC26" s="39">
        <v>0</v>
      </c>
      <c r="BD26" s="39">
        <v>28</v>
      </c>
      <c r="BE26" s="39">
        <v>320</v>
      </c>
      <c r="BF26" s="39">
        <v>550</v>
      </c>
      <c r="BG26" s="39">
        <v>527</v>
      </c>
      <c r="BH26" s="39">
        <v>422</v>
      </c>
      <c r="BI26" s="39">
        <v>436</v>
      </c>
      <c r="BJ26" s="39">
        <v>436</v>
      </c>
      <c r="BK26" s="39">
        <v>390</v>
      </c>
      <c r="BL26" s="39">
        <v>311</v>
      </c>
      <c r="BM26" s="39">
        <v>445</v>
      </c>
      <c r="BN26" s="39">
        <v>339</v>
      </c>
      <c r="BO26" s="39">
        <v>346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65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BP1"/>
    <mergeCell ref="F2:G2"/>
    <mergeCell ref="A4:BP4"/>
    <mergeCell ref="A5:BP5"/>
    <mergeCell ref="A6:A9"/>
    <mergeCell ref="B6:H6"/>
    <mergeCell ref="I6:BO6"/>
    <mergeCell ref="BP6:BP9"/>
    <mergeCell ref="B7:D7"/>
    <mergeCell ref="E7:H7"/>
    <mergeCell ref="I7:BO7"/>
    <mergeCell ref="B8:BO8"/>
    <mergeCell ref="F10:F11"/>
    <mergeCell ref="G10:G11"/>
    <mergeCell ref="BP10:BP11"/>
    <mergeCell ref="A12:BP12"/>
    <mergeCell ref="A10:A11"/>
    <mergeCell ref="B10:B11"/>
    <mergeCell ref="C10:C11"/>
    <mergeCell ref="D10:D11"/>
    <mergeCell ref="E10:E11"/>
    <mergeCell ref="F13:F14"/>
    <mergeCell ref="G13:G14"/>
    <mergeCell ref="BP13:BP14"/>
    <mergeCell ref="A15:BP15"/>
    <mergeCell ref="A13:A14"/>
    <mergeCell ref="B13:B14"/>
    <mergeCell ref="C13:C14"/>
    <mergeCell ref="D13:D14"/>
    <mergeCell ref="E13:E14"/>
    <mergeCell ref="F16:F17"/>
    <mergeCell ref="G16:G17"/>
    <mergeCell ref="BP16:BP17"/>
    <mergeCell ref="A18:BP18"/>
    <mergeCell ref="A16:A17"/>
    <mergeCell ref="B16:B17"/>
    <mergeCell ref="C16:C17"/>
    <mergeCell ref="D16:D17"/>
    <mergeCell ref="E16:E17"/>
    <mergeCell ref="E22:E23"/>
    <mergeCell ref="F19:F20"/>
    <mergeCell ref="G19:G20"/>
    <mergeCell ref="BP19:BP20"/>
    <mergeCell ref="A19:A20"/>
    <mergeCell ref="B19:B20"/>
    <mergeCell ref="C19:C20"/>
    <mergeCell ref="D19:D20"/>
    <mergeCell ref="E19:E20"/>
    <mergeCell ref="F22:F23"/>
    <mergeCell ref="G22:G23"/>
    <mergeCell ref="BP22:BP23"/>
    <mergeCell ref="A22:A23"/>
    <mergeCell ref="B22:B23"/>
    <mergeCell ref="C22:C23"/>
    <mergeCell ref="D22:D23"/>
    <mergeCell ref="G25:G26"/>
    <mergeCell ref="BP25:BP26"/>
    <mergeCell ref="A24:BP24"/>
    <mergeCell ref="A25:A26"/>
    <mergeCell ref="B25:B26"/>
    <mergeCell ref="C25:C26"/>
    <mergeCell ref="D25:D26"/>
    <mergeCell ref="E25:E26"/>
    <mergeCell ref="F25:F26"/>
  </mergeCells>
  <conditionalFormatting sqref="I21:BO21">
    <cfRule type="colorScale" priority="43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101" priority="18" operator="greaterThan">
      <formula>95%</formula>
    </cfRule>
    <cfRule type="cellIs" dxfId="100" priority="19" operator="greaterThanOrEqual">
      <formula>90%</formula>
    </cfRule>
    <cfRule type="cellIs" dxfId="99" priority="20" operator="lessThan">
      <formula>89.99%</formula>
    </cfRule>
  </conditionalFormatting>
  <conditionalFormatting sqref="BP13">
    <cfRule type="cellIs" dxfId="98" priority="15" operator="greaterThan">
      <formula>95%</formula>
    </cfRule>
    <cfRule type="cellIs" dxfId="97" priority="16" operator="greaterThanOrEqual">
      <formula>90%</formula>
    </cfRule>
    <cfRule type="cellIs" dxfId="96" priority="17" operator="lessThan">
      <formula>89.99%</formula>
    </cfRule>
  </conditionalFormatting>
  <conditionalFormatting sqref="BP16">
    <cfRule type="cellIs" dxfId="95" priority="12" operator="greaterThan">
      <formula>95%</formula>
    </cfRule>
    <cfRule type="cellIs" dxfId="94" priority="13" operator="greaterThanOrEqual">
      <formula>90%</formula>
    </cfRule>
    <cfRule type="cellIs" dxfId="93" priority="14" operator="lessThan">
      <formula>89.99%</formula>
    </cfRule>
  </conditionalFormatting>
  <conditionalFormatting sqref="BP19">
    <cfRule type="cellIs" dxfId="92" priority="9" operator="greaterThan">
      <formula>95%</formula>
    </cfRule>
    <cfRule type="cellIs" dxfId="91" priority="10" operator="greaterThanOrEqual">
      <formula>90%</formula>
    </cfRule>
    <cfRule type="cellIs" dxfId="90" priority="11" operator="lessThan">
      <formula>89.99%</formula>
    </cfRule>
  </conditionalFormatting>
  <conditionalFormatting sqref="BP22">
    <cfRule type="cellIs" dxfId="89" priority="1" operator="greaterThanOrEqual">
      <formula>100%</formula>
    </cfRule>
    <cfRule type="cellIs" dxfId="88" priority="2" operator="lessThan">
      <formula>99.99%</formula>
    </cfRule>
  </conditionalFormatting>
  <conditionalFormatting sqref="BP25">
    <cfRule type="cellIs" dxfId="87" priority="3" operator="greaterThan">
      <formula>95%</formula>
    </cfRule>
    <cfRule type="cellIs" dxfId="86" priority="4" operator="greaterThanOrEqual">
      <formula>90%</formula>
    </cfRule>
    <cfRule type="cellIs" dxfId="85" priority="5" operator="lessThan">
      <formula>89.99%</formula>
    </cfRule>
  </conditionalFormatting>
  <dataValidations count="1">
    <dataValidation showDropDown="1" showInputMessage="1" showErrorMessage="1" sqref="C21 G19:G23 G10:G11 G16:G17 G13:G14 G25:G26" xr:uid="{F44476FC-EBF2-4ED9-9576-7A66FE5D76E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DA0-686B-4638-A9DB-602B781B1EBB}">
  <sheetPr>
    <tabColor rgb="FF00B0F0"/>
  </sheetPr>
  <dimension ref="A1:CB38"/>
  <sheetViews>
    <sheetView showGridLines="0" topLeftCell="A22" zoomScale="60" zoomScaleNormal="60" workbookViewId="0">
      <selection activeCell="BR23" sqref="BR23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30155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28</v>
      </c>
      <c r="BE10" s="26">
        <v>22</v>
      </c>
      <c r="BF10" s="26">
        <v>14</v>
      </c>
      <c r="BG10" s="26">
        <v>11</v>
      </c>
      <c r="BH10" s="26">
        <v>12</v>
      </c>
      <c r="BI10" s="26">
        <v>12</v>
      </c>
      <c r="BJ10" s="26">
        <v>7</v>
      </c>
      <c r="BK10" s="26">
        <v>14</v>
      </c>
      <c r="BL10" s="26">
        <v>2</v>
      </c>
      <c r="BM10" s="26">
        <v>9</v>
      </c>
      <c r="BN10" s="26">
        <v>9</v>
      </c>
      <c r="BO10" s="26">
        <v>6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28</v>
      </c>
      <c r="BE11" s="39">
        <v>22</v>
      </c>
      <c r="BF11" s="39">
        <v>14</v>
      </c>
      <c r="BG11" s="39">
        <v>11</v>
      </c>
      <c r="BH11" s="39">
        <v>12</v>
      </c>
      <c r="BI11" s="39">
        <v>12</v>
      </c>
      <c r="BJ11" s="39">
        <v>7</v>
      </c>
      <c r="BK11" s="39">
        <v>14</v>
      </c>
      <c r="BL11" s="39">
        <v>2</v>
      </c>
      <c r="BM11" s="39">
        <v>9</v>
      </c>
      <c r="BN11" s="39">
        <v>9</v>
      </c>
      <c r="BO11" s="39">
        <v>6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117</v>
      </c>
      <c r="K13" s="26">
        <v>131</v>
      </c>
      <c r="L13" s="26">
        <v>65</v>
      </c>
      <c r="M13" s="26">
        <v>90</v>
      </c>
      <c r="N13" s="26">
        <v>56</v>
      </c>
      <c r="O13" s="26">
        <v>81</v>
      </c>
      <c r="P13" s="26">
        <v>89</v>
      </c>
      <c r="Q13" s="26">
        <v>63</v>
      </c>
      <c r="R13" s="26">
        <v>112</v>
      </c>
      <c r="S13" s="26">
        <v>101</v>
      </c>
      <c r="T13" s="26">
        <v>102</v>
      </c>
      <c r="U13" s="26">
        <v>62</v>
      </c>
      <c r="V13" s="26">
        <v>149</v>
      </c>
      <c r="W13" s="26">
        <v>72</v>
      </c>
      <c r="X13" s="26">
        <v>40</v>
      </c>
      <c r="Y13" s="26">
        <v>98</v>
      </c>
      <c r="Z13" s="26">
        <v>0</v>
      </c>
      <c r="AA13" s="26">
        <v>4</v>
      </c>
      <c r="AB13" s="26">
        <v>26</v>
      </c>
      <c r="AC13" s="26">
        <v>160</v>
      </c>
      <c r="AD13" s="26">
        <v>198</v>
      </c>
      <c r="AE13" s="26">
        <v>124</v>
      </c>
      <c r="AF13" s="26">
        <v>204</v>
      </c>
      <c r="AG13" s="26">
        <v>114</v>
      </c>
      <c r="AH13" s="26">
        <v>20</v>
      </c>
      <c r="AI13" s="26">
        <v>63</v>
      </c>
      <c r="AJ13" s="26">
        <v>55</v>
      </c>
      <c r="AK13" s="26">
        <v>42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281</v>
      </c>
      <c r="BE13" s="26">
        <v>215</v>
      </c>
      <c r="BF13" s="26">
        <v>140</v>
      </c>
      <c r="BG13" s="26">
        <v>115</v>
      </c>
      <c r="BH13" s="26">
        <v>122</v>
      </c>
      <c r="BI13" s="26">
        <v>125</v>
      </c>
      <c r="BJ13" s="26">
        <v>70</v>
      </c>
      <c r="BK13" s="26">
        <v>139</v>
      </c>
      <c r="BL13" s="26">
        <v>25</v>
      </c>
      <c r="BM13" s="26">
        <v>89</v>
      </c>
      <c r="BN13" s="26">
        <v>18</v>
      </c>
      <c r="BO13" s="26">
        <v>0</v>
      </c>
      <c r="BP13" s="121">
        <f>IFERROR(SUM(I13:BO13)/SUM(I14:BO14),0)</f>
        <v>0.9579000760841998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118</v>
      </c>
      <c r="K14" s="39">
        <v>133</v>
      </c>
      <c r="L14" s="39">
        <v>65</v>
      </c>
      <c r="M14" s="39">
        <v>91</v>
      </c>
      <c r="N14" s="39">
        <v>56</v>
      </c>
      <c r="O14" s="39">
        <v>81</v>
      </c>
      <c r="P14" s="39">
        <v>89</v>
      </c>
      <c r="Q14" s="39">
        <v>63</v>
      </c>
      <c r="R14" s="39">
        <v>113</v>
      </c>
      <c r="S14" s="39">
        <v>102</v>
      </c>
      <c r="T14" s="39">
        <v>102</v>
      </c>
      <c r="U14" s="39">
        <v>64</v>
      </c>
      <c r="V14" s="39">
        <v>151</v>
      </c>
      <c r="W14" s="39">
        <v>72</v>
      </c>
      <c r="X14" s="39">
        <v>40</v>
      </c>
      <c r="Y14" s="39">
        <v>99</v>
      </c>
      <c r="Z14" s="39">
        <v>0</v>
      </c>
      <c r="AA14" s="39">
        <v>4</v>
      </c>
      <c r="AB14" s="39">
        <v>26</v>
      </c>
      <c r="AC14" s="39">
        <v>160</v>
      </c>
      <c r="AD14" s="39">
        <v>202</v>
      </c>
      <c r="AE14" s="39">
        <v>124</v>
      </c>
      <c r="AF14" s="39">
        <v>205</v>
      </c>
      <c r="AG14" s="39">
        <v>114</v>
      </c>
      <c r="AH14" s="39">
        <v>20</v>
      </c>
      <c r="AI14" s="39">
        <v>63</v>
      </c>
      <c r="AJ14" s="39">
        <v>55</v>
      </c>
      <c r="AK14" s="39">
        <v>42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285</v>
      </c>
      <c r="BE14" s="39">
        <v>216</v>
      </c>
      <c r="BF14" s="39">
        <v>141</v>
      </c>
      <c r="BG14" s="39">
        <v>115</v>
      </c>
      <c r="BH14" s="39">
        <v>123</v>
      </c>
      <c r="BI14" s="39">
        <v>125</v>
      </c>
      <c r="BJ14" s="39">
        <v>71</v>
      </c>
      <c r="BK14" s="39">
        <v>139</v>
      </c>
      <c r="BL14" s="39">
        <v>25</v>
      </c>
      <c r="BM14" s="39">
        <v>91</v>
      </c>
      <c r="BN14" s="39">
        <v>95</v>
      </c>
      <c r="BO14" s="39">
        <v>63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79</v>
      </c>
      <c r="K19" s="26">
        <v>52</v>
      </c>
      <c r="L19" s="26">
        <v>113</v>
      </c>
      <c r="M19" s="26">
        <v>81</v>
      </c>
      <c r="N19" s="26">
        <v>32</v>
      </c>
      <c r="O19" s="26">
        <v>155</v>
      </c>
      <c r="P19" s="26">
        <v>67</v>
      </c>
      <c r="Q19" s="26">
        <v>68</v>
      </c>
      <c r="R19" s="26">
        <v>59</v>
      </c>
      <c r="S19" s="26">
        <v>118</v>
      </c>
      <c r="T19" s="26">
        <v>109</v>
      </c>
      <c r="U19" s="26">
        <v>73</v>
      </c>
      <c r="V19" s="26">
        <v>0</v>
      </c>
      <c r="W19" s="26">
        <v>185</v>
      </c>
      <c r="X19" s="26">
        <v>135</v>
      </c>
      <c r="Y19" s="26">
        <v>46</v>
      </c>
      <c r="Z19" s="26">
        <v>81</v>
      </c>
      <c r="AA19" s="26">
        <v>0</v>
      </c>
      <c r="AB19" s="26">
        <v>0</v>
      </c>
      <c r="AC19" s="26">
        <v>0</v>
      </c>
      <c r="AD19" s="26">
        <v>0</v>
      </c>
      <c r="AE19" s="26">
        <v>225</v>
      </c>
      <c r="AF19" s="26">
        <v>179</v>
      </c>
      <c r="AG19" s="26">
        <v>105</v>
      </c>
      <c r="AH19" s="26">
        <v>121</v>
      </c>
      <c r="AI19" s="26">
        <v>0</v>
      </c>
      <c r="AJ19" s="26">
        <v>149</v>
      </c>
      <c r="AK19" s="26">
        <v>140</v>
      </c>
      <c r="AL19" s="26">
        <v>0</v>
      </c>
      <c r="AM19" s="26">
        <v>52</v>
      </c>
      <c r="AN19" s="26">
        <v>42</v>
      </c>
      <c r="AO19" s="26">
        <v>1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321</v>
      </c>
      <c r="BG19" s="26">
        <v>82</v>
      </c>
      <c r="BH19" s="26">
        <v>233</v>
      </c>
      <c r="BI19" s="26">
        <v>139</v>
      </c>
      <c r="BJ19" s="26">
        <v>3</v>
      </c>
      <c r="BK19" s="26">
        <v>235</v>
      </c>
      <c r="BL19" s="26">
        <v>36</v>
      </c>
      <c r="BM19" s="26">
        <v>145</v>
      </c>
      <c r="BN19" s="26">
        <v>62</v>
      </c>
      <c r="BO19" s="26">
        <v>79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79</v>
      </c>
      <c r="K20" s="39">
        <v>52</v>
      </c>
      <c r="L20" s="39">
        <v>113</v>
      </c>
      <c r="M20" s="39">
        <v>81</v>
      </c>
      <c r="N20" s="39">
        <v>32</v>
      </c>
      <c r="O20" s="39">
        <v>155</v>
      </c>
      <c r="P20" s="39">
        <v>67</v>
      </c>
      <c r="Q20" s="39">
        <v>68</v>
      </c>
      <c r="R20" s="39">
        <v>59</v>
      </c>
      <c r="S20" s="39">
        <v>118</v>
      </c>
      <c r="T20" s="39">
        <v>109</v>
      </c>
      <c r="U20" s="39">
        <v>73</v>
      </c>
      <c r="V20" s="39">
        <v>0</v>
      </c>
      <c r="W20" s="39">
        <v>185</v>
      </c>
      <c r="X20" s="39">
        <v>135</v>
      </c>
      <c r="Y20" s="39">
        <v>46</v>
      </c>
      <c r="Z20" s="39">
        <v>81</v>
      </c>
      <c r="AA20" s="39">
        <v>0</v>
      </c>
      <c r="AB20" s="39">
        <v>0</v>
      </c>
      <c r="AC20" s="39">
        <v>0</v>
      </c>
      <c r="AD20" s="39">
        <v>0</v>
      </c>
      <c r="AE20" s="39">
        <v>225</v>
      </c>
      <c r="AF20" s="39">
        <v>179</v>
      </c>
      <c r="AG20" s="39">
        <v>105</v>
      </c>
      <c r="AH20" s="39">
        <v>121</v>
      </c>
      <c r="AI20" s="39">
        <v>0</v>
      </c>
      <c r="AJ20" s="39">
        <v>149</v>
      </c>
      <c r="AK20" s="39">
        <v>140</v>
      </c>
      <c r="AL20" s="39">
        <v>0</v>
      </c>
      <c r="AM20" s="39">
        <v>52</v>
      </c>
      <c r="AN20" s="39">
        <v>42</v>
      </c>
      <c r="AO20" s="39">
        <v>1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  <c r="BF20" s="39">
        <v>321</v>
      </c>
      <c r="BG20" s="39">
        <v>82</v>
      </c>
      <c r="BH20" s="39">
        <v>233</v>
      </c>
      <c r="BI20" s="39">
        <v>139</v>
      </c>
      <c r="BJ20" s="39">
        <v>3</v>
      </c>
      <c r="BK20" s="39">
        <v>235</v>
      </c>
      <c r="BL20" s="39">
        <v>36</v>
      </c>
      <c r="BM20" s="39">
        <v>145</v>
      </c>
      <c r="BN20" s="39">
        <v>62</v>
      </c>
      <c r="BO20" s="39">
        <v>79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277</v>
      </c>
      <c r="J22" s="26">
        <v>229</v>
      </c>
      <c r="K22" s="26">
        <v>190</v>
      </c>
      <c r="L22" s="26">
        <v>266</v>
      </c>
      <c r="M22" s="26">
        <v>319</v>
      </c>
      <c r="N22" s="26">
        <v>223</v>
      </c>
      <c r="O22" s="26">
        <v>367</v>
      </c>
      <c r="P22" s="26">
        <v>290</v>
      </c>
      <c r="Q22" s="26">
        <v>263</v>
      </c>
      <c r="R22" s="26">
        <v>181</v>
      </c>
      <c r="S22" s="26">
        <v>218</v>
      </c>
      <c r="T22" s="26">
        <v>258</v>
      </c>
      <c r="U22" s="26">
        <v>246</v>
      </c>
      <c r="V22" s="26">
        <v>107</v>
      </c>
      <c r="W22" s="26">
        <v>231</v>
      </c>
      <c r="X22" s="26">
        <v>321</v>
      </c>
      <c r="Y22" s="26">
        <v>225</v>
      </c>
      <c r="Z22" s="26">
        <v>293</v>
      </c>
      <c r="AA22" s="26">
        <v>281</v>
      </c>
      <c r="AB22" s="26">
        <v>281</v>
      </c>
      <c r="AC22" s="26">
        <v>245</v>
      </c>
      <c r="AD22" s="26">
        <v>133</v>
      </c>
      <c r="AE22" s="26">
        <v>313</v>
      </c>
      <c r="AF22" s="26">
        <v>347</v>
      </c>
      <c r="AG22" s="26">
        <v>401</v>
      </c>
      <c r="AH22" s="26">
        <v>515</v>
      </c>
      <c r="AI22" s="26">
        <v>309</v>
      </c>
      <c r="AJ22" s="26">
        <v>240</v>
      </c>
      <c r="AK22" s="26">
        <v>216</v>
      </c>
      <c r="AL22" s="26">
        <v>0</v>
      </c>
      <c r="AM22" s="26">
        <v>153</v>
      </c>
      <c r="AN22" s="26">
        <v>158</v>
      </c>
      <c r="AO22" s="26">
        <v>107</v>
      </c>
      <c r="AP22" s="26">
        <v>60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55</v>
      </c>
      <c r="BE22" s="26">
        <v>52</v>
      </c>
      <c r="BF22" s="26">
        <v>353</v>
      </c>
      <c r="BG22" s="26">
        <v>168</v>
      </c>
      <c r="BH22" s="26">
        <v>241</v>
      </c>
      <c r="BI22" s="26">
        <v>262</v>
      </c>
      <c r="BJ22" s="26">
        <v>121</v>
      </c>
      <c r="BK22" s="26">
        <v>190</v>
      </c>
      <c r="BL22" s="26">
        <v>152</v>
      </c>
      <c r="BM22" s="26">
        <v>220</v>
      </c>
      <c r="BN22" s="26">
        <v>143</v>
      </c>
      <c r="BO22" s="26">
        <v>163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277</v>
      </c>
      <c r="J23" s="39">
        <v>229</v>
      </c>
      <c r="K23" s="39">
        <v>190</v>
      </c>
      <c r="L23" s="39">
        <v>266</v>
      </c>
      <c r="M23" s="39">
        <v>319</v>
      </c>
      <c r="N23" s="39">
        <v>223</v>
      </c>
      <c r="O23" s="39">
        <v>367</v>
      </c>
      <c r="P23" s="39">
        <v>290</v>
      </c>
      <c r="Q23" s="39">
        <v>263</v>
      </c>
      <c r="R23" s="39">
        <v>181</v>
      </c>
      <c r="S23" s="39">
        <v>218</v>
      </c>
      <c r="T23" s="39">
        <v>258</v>
      </c>
      <c r="U23" s="39">
        <v>246</v>
      </c>
      <c r="V23" s="39">
        <v>107</v>
      </c>
      <c r="W23" s="39">
        <v>231</v>
      </c>
      <c r="X23" s="39">
        <v>321</v>
      </c>
      <c r="Y23" s="39">
        <v>225</v>
      </c>
      <c r="Z23" s="39">
        <v>293</v>
      </c>
      <c r="AA23" s="39">
        <v>281</v>
      </c>
      <c r="AB23" s="39">
        <v>281</v>
      </c>
      <c r="AC23" s="39">
        <v>245</v>
      </c>
      <c r="AD23" s="39">
        <v>133</v>
      </c>
      <c r="AE23" s="39">
        <v>313</v>
      </c>
      <c r="AF23" s="39">
        <v>347</v>
      </c>
      <c r="AG23" s="39">
        <v>401</v>
      </c>
      <c r="AH23" s="39">
        <v>515</v>
      </c>
      <c r="AI23" s="39">
        <v>309</v>
      </c>
      <c r="AJ23" s="39">
        <v>240</v>
      </c>
      <c r="AK23" s="39">
        <v>216</v>
      </c>
      <c r="AL23" s="39">
        <v>0</v>
      </c>
      <c r="AM23" s="39">
        <v>153</v>
      </c>
      <c r="AN23" s="39">
        <v>158</v>
      </c>
      <c r="AO23" s="39">
        <v>107</v>
      </c>
      <c r="AP23" s="39">
        <v>60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55</v>
      </c>
      <c r="BE23" s="39">
        <v>52</v>
      </c>
      <c r="BF23" s="39">
        <v>353</v>
      </c>
      <c r="BG23" s="39">
        <v>168</v>
      </c>
      <c r="BH23" s="39">
        <v>241</v>
      </c>
      <c r="BI23" s="39">
        <v>262</v>
      </c>
      <c r="BJ23" s="39">
        <v>121</v>
      </c>
      <c r="BK23" s="39">
        <v>190</v>
      </c>
      <c r="BL23" s="39">
        <v>152</v>
      </c>
      <c r="BM23" s="39">
        <v>220</v>
      </c>
      <c r="BN23" s="39">
        <v>143</v>
      </c>
      <c r="BO23" s="39">
        <v>163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74</v>
      </c>
      <c r="K25" s="26">
        <v>91</v>
      </c>
      <c r="L25" s="26">
        <v>37</v>
      </c>
      <c r="M25" s="26">
        <v>28</v>
      </c>
      <c r="N25" s="26">
        <v>128</v>
      </c>
      <c r="O25" s="26">
        <v>11</v>
      </c>
      <c r="P25" s="26">
        <v>144</v>
      </c>
      <c r="Q25" s="26">
        <v>90</v>
      </c>
      <c r="R25" s="26">
        <v>141</v>
      </c>
      <c r="S25" s="26">
        <v>81</v>
      </c>
      <c r="T25" s="26">
        <v>69</v>
      </c>
      <c r="U25" s="26">
        <v>85</v>
      </c>
      <c r="V25" s="26">
        <v>139</v>
      </c>
      <c r="W25" s="26">
        <v>57</v>
      </c>
      <c r="X25" s="26">
        <v>45</v>
      </c>
      <c r="Y25" s="26">
        <v>142</v>
      </c>
      <c r="Z25" s="26">
        <v>13</v>
      </c>
      <c r="AA25" s="26">
        <v>10</v>
      </c>
      <c r="AB25" s="26">
        <v>0</v>
      </c>
      <c r="AC25" s="26">
        <v>119</v>
      </c>
      <c r="AD25" s="26">
        <v>112</v>
      </c>
      <c r="AE25" s="26">
        <v>45</v>
      </c>
      <c r="AF25" s="26">
        <v>145</v>
      </c>
      <c r="AG25" s="26">
        <v>45</v>
      </c>
      <c r="AH25" s="26">
        <v>7</v>
      </c>
      <c r="AI25" s="26">
        <v>206</v>
      </c>
      <c r="AJ25" s="26">
        <v>218</v>
      </c>
      <c r="AK25" s="26">
        <v>147</v>
      </c>
      <c r="AL25" s="26">
        <v>0</v>
      </c>
      <c r="AM25" s="26">
        <v>115</v>
      </c>
      <c r="AN25" s="26">
        <v>37</v>
      </c>
      <c r="AO25" s="26">
        <v>52</v>
      </c>
      <c r="AP25" s="26">
        <v>44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3</v>
      </c>
      <c r="BE25" s="26">
        <v>3</v>
      </c>
      <c r="BF25" s="26">
        <v>20</v>
      </c>
      <c r="BG25" s="26">
        <v>267</v>
      </c>
      <c r="BH25" s="26">
        <v>160</v>
      </c>
      <c r="BI25" s="26">
        <v>116</v>
      </c>
      <c r="BJ25" s="26">
        <v>144</v>
      </c>
      <c r="BK25" s="26">
        <v>166</v>
      </c>
      <c r="BL25" s="26">
        <v>74</v>
      </c>
      <c r="BM25" s="26">
        <v>73</v>
      </c>
      <c r="BN25" s="26">
        <v>139</v>
      </c>
      <c r="BO25" s="26">
        <v>49</v>
      </c>
      <c r="BP25" s="121">
        <f>IFERROR(SUM(I25:BO25)/SUM(I26:BO26),0)</f>
        <v>1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74</v>
      </c>
      <c r="K26" s="39">
        <v>91</v>
      </c>
      <c r="L26" s="39">
        <v>37</v>
      </c>
      <c r="M26" s="39">
        <v>28</v>
      </c>
      <c r="N26" s="39">
        <v>128</v>
      </c>
      <c r="O26" s="39">
        <v>11</v>
      </c>
      <c r="P26" s="39">
        <v>144</v>
      </c>
      <c r="Q26" s="39">
        <v>90</v>
      </c>
      <c r="R26" s="39">
        <v>141</v>
      </c>
      <c r="S26" s="39">
        <v>81</v>
      </c>
      <c r="T26" s="39">
        <v>69</v>
      </c>
      <c r="U26" s="39">
        <v>85</v>
      </c>
      <c r="V26" s="39">
        <v>139</v>
      </c>
      <c r="W26" s="39">
        <v>57</v>
      </c>
      <c r="X26" s="39">
        <v>45</v>
      </c>
      <c r="Y26" s="39">
        <v>142</v>
      </c>
      <c r="Z26" s="39">
        <v>13</v>
      </c>
      <c r="AA26" s="39">
        <v>10</v>
      </c>
      <c r="AB26" s="39">
        <v>0</v>
      </c>
      <c r="AC26" s="39">
        <v>119</v>
      </c>
      <c r="AD26" s="39">
        <v>112</v>
      </c>
      <c r="AE26" s="39">
        <v>45</v>
      </c>
      <c r="AF26" s="39">
        <v>145</v>
      </c>
      <c r="AG26" s="39">
        <v>45</v>
      </c>
      <c r="AH26" s="39">
        <v>7</v>
      </c>
      <c r="AI26" s="39">
        <v>206</v>
      </c>
      <c r="AJ26" s="39">
        <v>218</v>
      </c>
      <c r="AK26" s="39">
        <v>147</v>
      </c>
      <c r="AL26" s="39">
        <v>0</v>
      </c>
      <c r="AM26" s="39">
        <v>115</v>
      </c>
      <c r="AN26" s="39">
        <v>37</v>
      </c>
      <c r="AO26" s="39">
        <v>52</v>
      </c>
      <c r="AP26" s="39">
        <v>44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3</v>
      </c>
      <c r="BE26" s="39">
        <v>3</v>
      </c>
      <c r="BF26" s="39">
        <v>20</v>
      </c>
      <c r="BG26" s="39">
        <v>267</v>
      </c>
      <c r="BH26" s="39">
        <v>160</v>
      </c>
      <c r="BI26" s="39">
        <v>116</v>
      </c>
      <c r="BJ26" s="39">
        <v>144</v>
      </c>
      <c r="BK26" s="39">
        <v>166</v>
      </c>
      <c r="BL26" s="39">
        <v>74</v>
      </c>
      <c r="BM26" s="39">
        <v>73</v>
      </c>
      <c r="BN26" s="39">
        <v>139</v>
      </c>
      <c r="BO26" s="39">
        <v>49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8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60.5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G10:G11"/>
    <mergeCell ref="BP13:BP14"/>
    <mergeCell ref="E10:E11"/>
    <mergeCell ref="BP6:BP9"/>
    <mergeCell ref="B7:D7"/>
    <mergeCell ref="B8:BO8"/>
    <mergeCell ref="BP10:BP11"/>
    <mergeCell ref="F10:F11"/>
    <mergeCell ref="A1:BP1"/>
    <mergeCell ref="F2:G2"/>
    <mergeCell ref="A4:BP4"/>
    <mergeCell ref="A5:BP5"/>
    <mergeCell ref="E7:H7"/>
    <mergeCell ref="I7:BO7"/>
    <mergeCell ref="A6:A9"/>
    <mergeCell ref="B6:H6"/>
    <mergeCell ref="I6:BO6"/>
    <mergeCell ref="C16:C17"/>
    <mergeCell ref="D16:D17"/>
    <mergeCell ref="E16:E17"/>
    <mergeCell ref="A10:A11"/>
    <mergeCell ref="B10:B11"/>
    <mergeCell ref="C10:C11"/>
    <mergeCell ref="D10:D11"/>
    <mergeCell ref="A15:BP15"/>
    <mergeCell ref="A12:BP12"/>
    <mergeCell ref="A13:A14"/>
    <mergeCell ref="B13:B14"/>
    <mergeCell ref="C13:C14"/>
    <mergeCell ref="D13:D14"/>
    <mergeCell ref="E13:E14"/>
    <mergeCell ref="F13:F14"/>
    <mergeCell ref="G13:G14"/>
    <mergeCell ref="F16:F17"/>
    <mergeCell ref="G16:G17"/>
    <mergeCell ref="BP16:BP17"/>
    <mergeCell ref="E22:E23"/>
    <mergeCell ref="F22:F23"/>
    <mergeCell ref="A18:BP18"/>
    <mergeCell ref="A19:A20"/>
    <mergeCell ref="B19:B20"/>
    <mergeCell ref="C19:C20"/>
    <mergeCell ref="D19:D20"/>
    <mergeCell ref="E19:E20"/>
    <mergeCell ref="F19:F20"/>
    <mergeCell ref="G19:G20"/>
    <mergeCell ref="BP19:BP20"/>
    <mergeCell ref="A16:A17"/>
    <mergeCell ref="B16:B17"/>
    <mergeCell ref="B36:G37"/>
    <mergeCell ref="H36:M37"/>
    <mergeCell ref="G22:G23"/>
    <mergeCell ref="BP22:BP23"/>
    <mergeCell ref="A24:BP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BP25:BP26"/>
    <mergeCell ref="I29:L29"/>
    <mergeCell ref="B34:M34"/>
    <mergeCell ref="B35:G35"/>
    <mergeCell ref="H35:M35"/>
  </mergeCells>
  <conditionalFormatting sqref="I21:BO21">
    <cfRule type="colorScale" priority="41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84" priority="15" operator="greaterThan">
      <formula>95%</formula>
    </cfRule>
    <cfRule type="cellIs" dxfId="83" priority="16" operator="greaterThanOrEqual">
      <formula>90%</formula>
    </cfRule>
    <cfRule type="cellIs" dxfId="82" priority="17" operator="lessThan">
      <formula>89.99%</formula>
    </cfRule>
  </conditionalFormatting>
  <conditionalFormatting sqref="BP13">
    <cfRule type="cellIs" dxfId="81" priority="12" operator="greaterThan">
      <formula>95%</formula>
    </cfRule>
    <cfRule type="cellIs" dxfId="80" priority="13" operator="greaterThanOrEqual">
      <formula>90%</formula>
    </cfRule>
    <cfRule type="cellIs" dxfId="79" priority="14" operator="lessThan">
      <formula>89.99%</formula>
    </cfRule>
  </conditionalFormatting>
  <conditionalFormatting sqref="BP16">
    <cfRule type="cellIs" dxfId="78" priority="9" operator="greaterThan">
      <formula>95%</formula>
    </cfRule>
    <cfRule type="cellIs" dxfId="77" priority="10" operator="greaterThanOrEqual">
      <formula>90%</formula>
    </cfRule>
    <cfRule type="cellIs" dxfId="76" priority="11" operator="lessThan">
      <formula>89.99%</formula>
    </cfRule>
  </conditionalFormatting>
  <conditionalFormatting sqref="BP19">
    <cfRule type="cellIs" dxfId="75" priority="6" operator="greaterThan">
      <formula>95%</formula>
    </cfRule>
    <cfRule type="cellIs" dxfId="74" priority="7" operator="greaterThanOrEqual">
      <formula>90%</formula>
    </cfRule>
    <cfRule type="cellIs" dxfId="73" priority="8" operator="lessThan">
      <formula>89.99%</formula>
    </cfRule>
  </conditionalFormatting>
  <conditionalFormatting sqref="BP22">
    <cfRule type="cellIs" dxfId="72" priority="1" operator="greaterThanOrEqual">
      <formula>100%</formula>
    </cfRule>
    <cfRule type="cellIs" dxfId="71" priority="2" operator="lessThan">
      <formula>99.99%</formula>
    </cfRule>
  </conditionalFormatting>
  <conditionalFormatting sqref="BP25">
    <cfRule type="cellIs" dxfId="70" priority="3" operator="greaterThan">
      <formula>95%</formula>
    </cfRule>
    <cfRule type="cellIs" dxfId="69" priority="4" operator="greaterThanOrEqual">
      <formula>90%</formula>
    </cfRule>
    <cfRule type="cellIs" dxfId="68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DD040093-6E63-4B7C-AFEE-046C27ECF063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56B-24D6-4385-A9A1-F9E12A2F2625}">
  <sheetPr>
    <tabColor rgb="FF00B0F0"/>
  </sheetPr>
  <dimension ref="A1:CB38"/>
  <sheetViews>
    <sheetView showGridLines="0" topLeftCell="A22" zoomScale="70" zoomScaleNormal="70" workbookViewId="0">
      <selection activeCell="BQ23" sqref="BQ23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30156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11</v>
      </c>
      <c r="BE10" s="26">
        <v>16</v>
      </c>
      <c r="BF10" s="26">
        <v>9</v>
      </c>
      <c r="BG10" s="26">
        <v>14</v>
      </c>
      <c r="BH10" s="26">
        <v>8</v>
      </c>
      <c r="BI10" s="26">
        <v>17</v>
      </c>
      <c r="BJ10" s="26">
        <v>4</v>
      </c>
      <c r="BK10" s="26">
        <v>9</v>
      </c>
      <c r="BL10" s="26">
        <v>5</v>
      </c>
      <c r="BM10" s="26">
        <v>12</v>
      </c>
      <c r="BN10" s="26">
        <v>5</v>
      </c>
      <c r="BO10" s="26">
        <v>9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11</v>
      </c>
      <c r="BE11" s="39">
        <v>16</v>
      </c>
      <c r="BF11" s="39">
        <v>9</v>
      </c>
      <c r="BG11" s="39">
        <v>14</v>
      </c>
      <c r="BH11" s="39">
        <v>8</v>
      </c>
      <c r="BI11" s="39">
        <v>17</v>
      </c>
      <c r="BJ11" s="39">
        <v>4</v>
      </c>
      <c r="BK11" s="39">
        <v>9</v>
      </c>
      <c r="BL11" s="39">
        <v>5</v>
      </c>
      <c r="BM11" s="39">
        <v>12</v>
      </c>
      <c r="BN11" s="39">
        <v>5</v>
      </c>
      <c r="BO11" s="39">
        <v>9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81</v>
      </c>
      <c r="K13" s="26">
        <v>65</v>
      </c>
      <c r="L13" s="26">
        <v>39</v>
      </c>
      <c r="M13" s="26">
        <v>29</v>
      </c>
      <c r="N13" s="26">
        <v>127</v>
      </c>
      <c r="O13" s="26">
        <v>16</v>
      </c>
      <c r="P13" s="26">
        <v>41</v>
      </c>
      <c r="Q13" s="26">
        <v>139</v>
      </c>
      <c r="R13" s="26">
        <v>32</v>
      </c>
      <c r="S13" s="26">
        <v>127</v>
      </c>
      <c r="T13" s="26">
        <v>44</v>
      </c>
      <c r="U13" s="26">
        <v>116</v>
      </c>
      <c r="V13" s="26">
        <v>34</v>
      </c>
      <c r="W13" s="26">
        <v>104</v>
      </c>
      <c r="X13" s="26">
        <v>22</v>
      </c>
      <c r="Y13" s="26">
        <v>16</v>
      </c>
      <c r="Z13" s="26">
        <v>67</v>
      </c>
      <c r="AA13" s="26">
        <v>13</v>
      </c>
      <c r="AB13" s="26">
        <v>36</v>
      </c>
      <c r="AC13" s="26">
        <v>153</v>
      </c>
      <c r="AD13" s="26">
        <v>120</v>
      </c>
      <c r="AE13" s="26">
        <v>180</v>
      </c>
      <c r="AF13" s="26">
        <v>79</v>
      </c>
      <c r="AG13" s="26">
        <v>127</v>
      </c>
      <c r="AH13" s="26">
        <v>57</v>
      </c>
      <c r="AI13" s="26">
        <v>25</v>
      </c>
      <c r="AJ13" s="26">
        <v>9</v>
      </c>
      <c r="AK13" s="26">
        <v>236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115</v>
      </c>
      <c r="BE13" s="26">
        <v>159</v>
      </c>
      <c r="BF13" s="26">
        <v>93</v>
      </c>
      <c r="BG13" s="26">
        <v>137</v>
      </c>
      <c r="BH13" s="26">
        <v>77</v>
      </c>
      <c r="BI13" s="26">
        <v>166</v>
      </c>
      <c r="BJ13" s="26">
        <v>35</v>
      </c>
      <c r="BK13" s="26">
        <v>89</v>
      </c>
      <c r="BL13" s="26">
        <v>52</v>
      </c>
      <c r="BM13" s="26">
        <v>122</v>
      </c>
      <c r="BN13" s="26">
        <v>52</v>
      </c>
      <c r="BO13" s="26">
        <v>71</v>
      </c>
      <c r="BP13" s="121">
        <f>IFERROR(SUM(I13:BO13)/SUM(I14:BO14),0)</f>
        <v>0.99040191961607682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81</v>
      </c>
      <c r="K14" s="39">
        <v>65</v>
      </c>
      <c r="L14" s="39">
        <v>39</v>
      </c>
      <c r="M14" s="39">
        <v>29</v>
      </c>
      <c r="N14" s="39">
        <v>127</v>
      </c>
      <c r="O14" s="39">
        <v>16</v>
      </c>
      <c r="P14" s="39">
        <v>41</v>
      </c>
      <c r="Q14" s="39">
        <v>139</v>
      </c>
      <c r="R14" s="39">
        <v>32</v>
      </c>
      <c r="S14" s="39">
        <v>127</v>
      </c>
      <c r="T14" s="39">
        <v>44</v>
      </c>
      <c r="U14" s="39">
        <v>116</v>
      </c>
      <c r="V14" s="39">
        <v>34</v>
      </c>
      <c r="W14" s="39">
        <v>104</v>
      </c>
      <c r="X14" s="39">
        <v>22</v>
      </c>
      <c r="Y14" s="39">
        <v>16</v>
      </c>
      <c r="Z14" s="39">
        <v>67</v>
      </c>
      <c r="AA14" s="39">
        <v>13</v>
      </c>
      <c r="AB14" s="39">
        <v>36</v>
      </c>
      <c r="AC14" s="39">
        <v>153</v>
      </c>
      <c r="AD14" s="39">
        <v>122</v>
      </c>
      <c r="AE14" s="39">
        <v>181</v>
      </c>
      <c r="AF14" s="39">
        <v>81</v>
      </c>
      <c r="AG14" s="39">
        <v>127</v>
      </c>
      <c r="AH14" s="39">
        <v>57</v>
      </c>
      <c r="AI14" s="39">
        <v>25</v>
      </c>
      <c r="AJ14" s="39">
        <v>9</v>
      </c>
      <c r="AK14" s="39">
        <v>236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116</v>
      </c>
      <c r="BE14" s="39">
        <v>161</v>
      </c>
      <c r="BF14" s="39">
        <v>94</v>
      </c>
      <c r="BG14" s="39">
        <v>139</v>
      </c>
      <c r="BH14" s="39">
        <v>77</v>
      </c>
      <c r="BI14" s="39">
        <v>168</v>
      </c>
      <c r="BJ14" s="39">
        <v>36</v>
      </c>
      <c r="BK14" s="39">
        <v>89</v>
      </c>
      <c r="BL14" s="39">
        <v>52</v>
      </c>
      <c r="BM14" s="39">
        <v>122</v>
      </c>
      <c r="BN14" s="39">
        <v>52</v>
      </c>
      <c r="BO14" s="39">
        <v>89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59</v>
      </c>
      <c r="K19" s="26">
        <v>81</v>
      </c>
      <c r="L19" s="26">
        <v>60</v>
      </c>
      <c r="M19" s="26">
        <v>17</v>
      </c>
      <c r="N19" s="26">
        <v>54</v>
      </c>
      <c r="O19" s="26">
        <v>135</v>
      </c>
      <c r="P19" s="26">
        <v>10</v>
      </c>
      <c r="Q19" s="26">
        <v>41</v>
      </c>
      <c r="R19" s="26">
        <v>149</v>
      </c>
      <c r="S19" s="26">
        <v>28</v>
      </c>
      <c r="T19" s="26">
        <v>121</v>
      </c>
      <c r="U19" s="26">
        <v>8</v>
      </c>
      <c r="V19" s="26">
        <v>152</v>
      </c>
      <c r="W19" s="26">
        <v>23</v>
      </c>
      <c r="X19" s="26">
        <v>112</v>
      </c>
      <c r="Y19" s="26">
        <v>21</v>
      </c>
      <c r="Z19" s="26">
        <v>7</v>
      </c>
      <c r="AA19" s="26">
        <v>57</v>
      </c>
      <c r="AB19" s="26">
        <v>0</v>
      </c>
      <c r="AC19" s="26">
        <v>59</v>
      </c>
      <c r="AD19" s="26">
        <v>191</v>
      </c>
      <c r="AE19" s="26">
        <v>88</v>
      </c>
      <c r="AF19" s="26">
        <v>137</v>
      </c>
      <c r="AG19" s="26">
        <v>94</v>
      </c>
      <c r="AH19" s="26">
        <v>44</v>
      </c>
      <c r="AI19" s="26">
        <v>69</v>
      </c>
      <c r="AJ19" s="26">
        <v>120</v>
      </c>
      <c r="AK19" s="26">
        <v>9</v>
      </c>
      <c r="AL19" s="26">
        <v>0</v>
      </c>
      <c r="AM19" s="26">
        <v>236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129</v>
      </c>
      <c r="BF19" s="26">
        <v>156</v>
      </c>
      <c r="BG19" s="26">
        <v>98</v>
      </c>
      <c r="BH19" s="26">
        <v>120</v>
      </c>
      <c r="BI19" s="26">
        <v>60</v>
      </c>
      <c r="BJ19" s="26">
        <v>160</v>
      </c>
      <c r="BK19" s="26">
        <v>60</v>
      </c>
      <c r="BL19" s="26">
        <v>98</v>
      </c>
      <c r="BM19" s="26">
        <v>47</v>
      </c>
      <c r="BN19" s="26">
        <v>124</v>
      </c>
      <c r="BO19" s="26">
        <v>51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59</v>
      </c>
      <c r="K20" s="39">
        <v>81</v>
      </c>
      <c r="L20" s="39">
        <v>60</v>
      </c>
      <c r="M20" s="39">
        <v>17</v>
      </c>
      <c r="N20" s="39">
        <v>54</v>
      </c>
      <c r="O20" s="39">
        <v>135</v>
      </c>
      <c r="P20" s="39">
        <v>10</v>
      </c>
      <c r="Q20" s="39">
        <v>41</v>
      </c>
      <c r="R20" s="39">
        <v>149</v>
      </c>
      <c r="S20" s="39">
        <v>28</v>
      </c>
      <c r="T20" s="39">
        <v>121</v>
      </c>
      <c r="U20" s="39">
        <v>8</v>
      </c>
      <c r="V20" s="39">
        <v>152</v>
      </c>
      <c r="W20" s="39">
        <v>23</v>
      </c>
      <c r="X20" s="39">
        <v>112</v>
      </c>
      <c r="Y20" s="39">
        <v>21</v>
      </c>
      <c r="Z20" s="39">
        <v>7</v>
      </c>
      <c r="AA20" s="39">
        <v>57</v>
      </c>
      <c r="AB20" s="39">
        <v>0</v>
      </c>
      <c r="AC20" s="39">
        <v>59</v>
      </c>
      <c r="AD20" s="39">
        <v>191</v>
      </c>
      <c r="AE20" s="39">
        <v>88</v>
      </c>
      <c r="AF20" s="39">
        <v>137</v>
      </c>
      <c r="AG20" s="39">
        <v>94</v>
      </c>
      <c r="AH20" s="39">
        <v>44</v>
      </c>
      <c r="AI20" s="39">
        <v>69</v>
      </c>
      <c r="AJ20" s="39">
        <v>120</v>
      </c>
      <c r="AK20" s="39">
        <v>9</v>
      </c>
      <c r="AL20" s="39">
        <v>0</v>
      </c>
      <c r="AM20" s="39">
        <v>236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129</v>
      </c>
      <c r="BF20" s="39">
        <v>156</v>
      </c>
      <c r="BG20" s="39">
        <v>98</v>
      </c>
      <c r="BH20" s="39">
        <v>120</v>
      </c>
      <c r="BI20" s="39">
        <v>60</v>
      </c>
      <c r="BJ20" s="39">
        <v>160</v>
      </c>
      <c r="BK20" s="39">
        <v>60</v>
      </c>
      <c r="BL20" s="39">
        <v>98</v>
      </c>
      <c r="BM20" s="39">
        <v>47</v>
      </c>
      <c r="BN20" s="39">
        <v>124</v>
      </c>
      <c r="BO20" s="39">
        <v>51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90</v>
      </c>
      <c r="K22" s="26">
        <v>111</v>
      </c>
      <c r="L22" s="26">
        <v>165</v>
      </c>
      <c r="M22" s="26">
        <v>114</v>
      </c>
      <c r="N22" s="26">
        <v>105</v>
      </c>
      <c r="O22" s="26">
        <v>194</v>
      </c>
      <c r="P22" s="26">
        <v>162</v>
      </c>
      <c r="Q22" s="26">
        <v>74</v>
      </c>
      <c r="R22" s="26">
        <v>177</v>
      </c>
      <c r="S22" s="26">
        <v>72</v>
      </c>
      <c r="T22" s="26">
        <v>166</v>
      </c>
      <c r="U22" s="26">
        <v>57</v>
      </c>
      <c r="V22" s="26">
        <v>158</v>
      </c>
      <c r="W22" s="26">
        <v>70</v>
      </c>
      <c r="X22" s="26">
        <v>152</v>
      </c>
      <c r="Y22" s="26">
        <v>146</v>
      </c>
      <c r="Z22" s="26">
        <v>72</v>
      </c>
      <c r="AA22" s="26">
        <v>74</v>
      </c>
      <c r="AB22" s="26">
        <v>111</v>
      </c>
      <c r="AC22" s="26">
        <v>90</v>
      </c>
      <c r="AD22" s="26">
        <v>218</v>
      </c>
      <c r="AE22" s="26">
        <v>171</v>
      </c>
      <c r="AF22" s="26">
        <v>196</v>
      </c>
      <c r="AG22" s="26">
        <v>147</v>
      </c>
      <c r="AH22" s="26">
        <v>147</v>
      </c>
      <c r="AI22" s="26">
        <v>164</v>
      </c>
      <c r="AJ22" s="26">
        <v>210</v>
      </c>
      <c r="AK22" s="26">
        <v>78</v>
      </c>
      <c r="AL22" s="26">
        <v>0</v>
      </c>
      <c r="AM22" s="26">
        <v>136</v>
      </c>
      <c r="AN22" s="26">
        <v>62</v>
      </c>
      <c r="AO22" s="26">
        <v>26</v>
      </c>
      <c r="AP22" s="26">
        <v>15</v>
      </c>
      <c r="AQ22" s="26">
        <v>12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11</v>
      </c>
      <c r="BE22" s="26">
        <v>139</v>
      </c>
      <c r="BF22" s="26">
        <v>193</v>
      </c>
      <c r="BG22" s="26">
        <v>138</v>
      </c>
      <c r="BH22" s="26">
        <v>190</v>
      </c>
      <c r="BI22" s="26">
        <v>119</v>
      </c>
      <c r="BJ22" s="26">
        <v>204</v>
      </c>
      <c r="BK22" s="26">
        <v>65</v>
      </c>
      <c r="BL22" s="26">
        <v>137</v>
      </c>
      <c r="BM22" s="26">
        <v>83</v>
      </c>
      <c r="BN22" s="26">
        <v>156</v>
      </c>
      <c r="BO22" s="26">
        <v>86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90</v>
      </c>
      <c r="K23" s="39">
        <v>111</v>
      </c>
      <c r="L23" s="39">
        <v>165</v>
      </c>
      <c r="M23" s="39">
        <v>114</v>
      </c>
      <c r="N23" s="39">
        <v>105</v>
      </c>
      <c r="O23" s="39">
        <v>194</v>
      </c>
      <c r="P23" s="39">
        <v>162</v>
      </c>
      <c r="Q23" s="39">
        <v>74</v>
      </c>
      <c r="R23" s="39">
        <v>177</v>
      </c>
      <c r="S23" s="39">
        <v>72</v>
      </c>
      <c r="T23" s="39">
        <v>166</v>
      </c>
      <c r="U23" s="39">
        <v>57</v>
      </c>
      <c r="V23" s="39">
        <v>158</v>
      </c>
      <c r="W23" s="39">
        <v>70</v>
      </c>
      <c r="X23" s="39">
        <v>152</v>
      </c>
      <c r="Y23" s="39">
        <v>146</v>
      </c>
      <c r="Z23" s="39">
        <v>72</v>
      </c>
      <c r="AA23" s="39">
        <v>74</v>
      </c>
      <c r="AB23" s="39">
        <v>111</v>
      </c>
      <c r="AC23" s="39">
        <v>90</v>
      </c>
      <c r="AD23" s="39">
        <v>218</v>
      </c>
      <c r="AE23" s="39">
        <v>171</v>
      </c>
      <c r="AF23" s="39">
        <v>196</v>
      </c>
      <c r="AG23" s="39">
        <v>147</v>
      </c>
      <c r="AH23" s="39">
        <v>147</v>
      </c>
      <c r="AI23" s="39">
        <v>164</v>
      </c>
      <c r="AJ23" s="39">
        <v>210</v>
      </c>
      <c r="AK23" s="39">
        <v>78</v>
      </c>
      <c r="AL23" s="39">
        <v>0</v>
      </c>
      <c r="AM23" s="39">
        <v>136</v>
      </c>
      <c r="AN23" s="39">
        <v>62</v>
      </c>
      <c r="AO23" s="39">
        <v>26</v>
      </c>
      <c r="AP23" s="39">
        <v>15</v>
      </c>
      <c r="AQ23" s="39">
        <v>12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11</v>
      </c>
      <c r="BE23" s="39">
        <v>139</v>
      </c>
      <c r="BF23" s="39">
        <v>193</v>
      </c>
      <c r="BG23" s="39">
        <v>138</v>
      </c>
      <c r="BH23" s="39">
        <v>190</v>
      </c>
      <c r="BI23" s="39">
        <v>119</v>
      </c>
      <c r="BJ23" s="39">
        <v>204</v>
      </c>
      <c r="BK23" s="39">
        <v>65</v>
      </c>
      <c r="BL23" s="39">
        <v>137</v>
      </c>
      <c r="BM23" s="39">
        <v>83</v>
      </c>
      <c r="BN23" s="39">
        <v>156</v>
      </c>
      <c r="BO23" s="39">
        <v>86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39</v>
      </c>
      <c r="K25" s="26">
        <v>60</v>
      </c>
      <c r="L25" s="26">
        <v>12</v>
      </c>
      <c r="M25" s="26">
        <v>68</v>
      </c>
      <c r="N25" s="26">
        <v>63</v>
      </c>
      <c r="O25" s="26">
        <v>46</v>
      </c>
      <c r="P25" s="26">
        <v>42</v>
      </c>
      <c r="Q25" s="26">
        <v>127</v>
      </c>
      <c r="R25" s="26">
        <v>46</v>
      </c>
      <c r="S25" s="26">
        <v>133</v>
      </c>
      <c r="T25" s="26">
        <v>27</v>
      </c>
      <c r="U25" s="26">
        <v>117</v>
      </c>
      <c r="V25" s="26">
        <v>51</v>
      </c>
      <c r="W25" s="26">
        <v>122</v>
      </c>
      <c r="X25" s="26">
        <v>30</v>
      </c>
      <c r="Y25" s="26">
        <v>26</v>
      </c>
      <c r="Z25" s="26">
        <v>81</v>
      </c>
      <c r="AA25" s="26">
        <v>6</v>
      </c>
      <c r="AB25" s="26">
        <v>12</v>
      </c>
      <c r="AC25" s="26">
        <v>80</v>
      </c>
      <c r="AD25" s="26">
        <v>63</v>
      </c>
      <c r="AE25" s="26">
        <v>135</v>
      </c>
      <c r="AF25" s="26">
        <v>112</v>
      </c>
      <c r="AG25" s="26">
        <v>142</v>
      </c>
      <c r="AH25" s="26">
        <v>44</v>
      </c>
      <c r="AI25" s="26">
        <v>52</v>
      </c>
      <c r="AJ25" s="26">
        <v>74</v>
      </c>
      <c r="AK25" s="26">
        <v>0</v>
      </c>
      <c r="AL25" s="26">
        <v>140</v>
      </c>
      <c r="AM25" s="26">
        <v>178</v>
      </c>
      <c r="AN25" s="26">
        <v>74</v>
      </c>
      <c r="AO25" s="26">
        <v>36</v>
      </c>
      <c r="AP25" s="26">
        <v>21</v>
      </c>
      <c r="AQ25" s="26">
        <v>3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1</v>
      </c>
      <c r="BE25" s="26">
        <v>0</v>
      </c>
      <c r="BF25" s="26">
        <v>102</v>
      </c>
      <c r="BG25" s="26">
        <v>153</v>
      </c>
      <c r="BH25" s="26">
        <v>68</v>
      </c>
      <c r="BI25" s="26">
        <v>130</v>
      </c>
      <c r="BJ25" s="26">
        <v>75</v>
      </c>
      <c r="BK25" s="26">
        <v>199</v>
      </c>
      <c r="BL25" s="26">
        <v>26</v>
      </c>
      <c r="BM25" s="26">
        <v>100</v>
      </c>
      <c r="BN25" s="26">
        <v>51</v>
      </c>
      <c r="BO25" s="26">
        <v>0</v>
      </c>
      <c r="BP25" s="121">
        <f>IFERROR(SUM(I25:BO25)/SUM(I26:BO26),0)</f>
        <v>1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39</v>
      </c>
      <c r="K26" s="39">
        <v>60</v>
      </c>
      <c r="L26" s="39">
        <v>12</v>
      </c>
      <c r="M26" s="39">
        <v>68</v>
      </c>
      <c r="N26" s="39">
        <v>63</v>
      </c>
      <c r="O26" s="39">
        <v>46</v>
      </c>
      <c r="P26" s="39">
        <v>42</v>
      </c>
      <c r="Q26" s="39">
        <v>127</v>
      </c>
      <c r="R26" s="39">
        <v>46</v>
      </c>
      <c r="S26" s="39">
        <v>133</v>
      </c>
      <c r="T26" s="39">
        <v>27</v>
      </c>
      <c r="U26" s="39">
        <v>117</v>
      </c>
      <c r="V26" s="39">
        <v>51</v>
      </c>
      <c r="W26" s="39">
        <v>122</v>
      </c>
      <c r="X26" s="39">
        <v>30</v>
      </c>
      <c r="Y26" s="39">
        <v>26</v>
      </c>
      <c r="Z26" s="39">
        <v>81</v>
      </c>
      <c r="AA26" s="39">
        <v>6</v>
      </c>
      <c r="AB26" s="39">
        <v>12</v>
      </c>
      <c r="AC26" s="39">
        <v>80</v>
      </c>
      <c r="AD26" s="39">
        <v>63</v>
      </c>
      <c r="AE26" s="39">
        <v>135</v>
      </c>
      <c r="AF26" s="39">
        <v>112</v>
      </c>
      <c r="AG26" s="39">
        <v>142</v>
      </c>
      <c r="AH26" s="39">
        <v>44</v>
      </c>
      <c r="AI26" s="39">
        <v>52</v>
      </c>
      <c r="AJ26" s="39">
        <v>74</v>
      </c>
      <c r="AK26" s="39">
        <v>0</v>
      </c>
      <c r="AL26" s="39">
        <v>140</v>
      </c>
      <c r="AM26" s="39">
        <v>178</v>
      </c>
      <c r="AN26" s="39">
        <v>74</v>
      </c>
      <c r="AO26" s="39">
        <v>36</v>
      </c>
      <c r="AP26" s="39">
        <v>21</v>
      </c>
      <c r="AQ26" s="39">
        <v>3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1</v>
      </c>
      <c r="BE26" s="39">
        <v>0</v>
      </c>
      <c r="BF26" s="39">
        <v>102</v>
      </c>
      <c r="BG26" s="39">
        <v>153</v>
      </c>
      <c r="BH26" s="39">
        <v>68</v>
      </c>
      <c r="BI26" s="39">
        <v>130</v>
      </c>
      <c r="BJ26" s="39">
        <v>75</v>
      </c>
      <c r="BK26" s="39">
        <v>199</v>
      </c>
      <c r="BL26" s="39">
        <v>26</v>
      </c>
      <c r="BM26" s="39">
        <v>100</v>
      </c>
      <c r="BN26" s="39">
        <v>51</v>
      </c>
      <c r="BO26" s="39">
        <v>0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65.5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G10:G11"/>
    <mergeCell ref="BP13:BP14"/>
    <mergeCell ref="E10:E11"/>
    <mergeCell ref="BP6:BP9"/>
    <mergeCell ref="B7:D7"/>
    <mergeCell ref="B8:BO8"/>
    <mergeCell ref="BP10:BP11"/>
    <mergeCell ref="F10:F11"/>
    <mergeCell ref="A1:BP1"/>
    <mergeCell ref="F2:G2"/>
    <mergeCell ref="A4:BP4"/>
    <mergeCell ref="A5:BP5"/>
    <mergeCell ref="E7:H7"/>
    <mergeCell ref="I7:BO7"/>
    <mergeCell ref="A6:A9"/>
    <mergeCell ref="B6:H6"/>
    <mergeCell ref="I6:BO6"/>
    <mergeCell ref="C16:C17"/>
    <mergeCell ref="D16:D17"/>
    <mergeCell ref="E16:E17"/>
    <mergeCell ref="A10:A11"/>
    <mergeCell ref="B10:B11"/>
    <mergeCell ref="C10:C11"/>
    <mergeCell ref="D10:D11"/>
    <mergeCell ref="A15:BP15"/>
    <mergeCell ref="A12:BP12"/>
    <mergeCell ref="A13:A14"/>
    <mergeCell ref="B13:B14"/>
    <mergeCell ref="C13:C14"/>
    <mergeCell ref="D13:D14"/>
    <mergeCell ref="E13:E14"/>
    <mergeCell ref="F13:F14"/>
    <mergeCell ref="G13:G14"/>
    <mergeCell ref="F16:F17"/>
    <mergeCell ref="G16:G17"/>
    <mergeCell ref="BP16:BP17"/>
    <mergeCell ref="E22:E23"/>
    <mergeCell ref="F22:F23"/>
    <mergeCell ref="A18:BP18"/>
    <mergeCell ref="A19:A20"/>
    <mergeCell ref="B19:B20"/>
    <mergeCell ref="C19:C20"/>
    <mergeCell ref="D19:D20"/>
    <mergeCell ref="E19:E20"/>
    <mergeCell ref="F19:F20"/>
    <mergeCell ref="G19:G20"/>
    <mergeCell ref="BP19:BP20"/>
    <mergeCell ref="A16:A17"/>
    <mergeCell ref="B16:B17"/>
    <mergeCell ref="B36:G37"/>
    <mergeCell ref="H36:M37"/>
    <mergeCell ref="G22:G23"/>
    <mergeCell ref="BP22:BP23"/>
    <mergeCell ref="A24:BP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BP25:BP26"/>
    <mergeCell ref="I29:L29"/>
    <mergeCell ref="B34:M34"/>
    <mergeCell ref="B35:G35"/>
    <mergeCell ref="H35:M35"/>
  </mergeCells>
  <conditionalFormatting sqref="I21:BO21">
    <cfRule type="colorScale" priority="430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67" priority="15" operator="greaterThan">
      <formula>95%</formula>
    </cfRule>
    <cfRule type="cellIs" dxfId="66" priority="16" operator="greaterThanOrEqual">
      <formula>90%</formula>
    </cfRule>
    <cfRule type="cellIs" dxfId="65" priority="17" operator="lessThan">
      <formula>89.99%</formula>
    </cfRule>
  </conditionalFormatting>
  <conditionalFormatting sqref="BP13">
    <cfRule type="cellIs" dxfId="64" priority="12" operator="greaterThan">
      <formula>95%</formula>
    </cfRule>
    <cfRule type="cellIs" dxfId="63" priority="13" operator="greaterThanOrEqual">
      <formula>90%</formula>
    </cfRule>
    <cfRule type="cellIs" dxfId="62" priority="14" operator="lessThan">
      <formula>89.99%</formula>
    </cfRule>
  </conditionalFormatting>
  <conditionalFormatting sqref="BP16">
    <cfRule type="cellIs" dxfId="61" priority="9" operator="greaterThan">
      <formula>95%</formula>
    </cfRule>
    <cfRule type="cellIs" dxfId="60" priority="10" operator="greaterThanOrEqual">
      <formula>90%</formula>
    </cfRule>
    <cfRule type="cellIs" dxfId="59" priority="11" operator="lessThan">
      <formula>89.99%</formula>
    </cfRule>
  </conditionalFormatting>
  <conditionalFormatting sqref="BP19">
    <cfRule type="cellIs" dxfId="58" priority="6" operator="greaterThan">
      <formula>95%</formula>
    </cfRule>
    <cfRule type="cellIs" dxfId="57" priority="7" operator="greaterThanOrEqual">
      <formula>90%</formula>
    </cfRule>
    <cfRule type="cellIs" dxfId="56" priority="8" operator="lessThan">
      <formula>89.99%</formula>
    </cfRule>
  </conditionalFormatting>
  <conditionalFormatting sqref="BP22">
    <cfRule type="cellIs" dxfId="55" priority="1" operator="greaterThanOrEqual">
      <formula>100%</formula>
    </cfRule>
    <cfRule type="cellIs" dxfId="54" priority="2" operator="lessThan">
      <formula>99.99%</formula>
    </cfRule>
  </conditionalFormatting>
  <conditionalFormatting sqref="BP25">
    <cfRule type="cellIs" dxfId="53" priority="3" operator="greaterThan">
      <formula>95%</formula>
    </cfRule>
    <cfRule type="cellIs" dxfId="52" priority="4" operator="greaterThanOrEqual">
      <formula>90%</formula>
    </cfRule>
    <cfRule type="cellIs" dxfId="51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761A3D94-D94B-481F-B242-A7C292ACF45C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CB38"/>
  <sheetViews>
    <sheetView showGridLines="0" topLeftCell="A26" zoomScale="70" zoomScaleNormal="70" workbookViewId="0">
      <selection activeCell="BL31" sqref="BL3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30157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23</v>
      </c>
      <c r="BE10" s="26">
        <v>17</v>
      </c>
      <c r="BF10" s="26">
        <v>4</v>
      </c>
      <c r="BG10" s="26">
        <v>10</v>
      </c>
      <c r="BH10" s="26">
        <v>13</v>
      </c>
      <c r="BI10" s="26">
        <v>1</v>
      </c>
      <c r="BJ10" s="26">
        <v>9</v>
      </c>
      <c r="BK10" s="26">
        <v>7</v>
      </c>
      <c r="BL10" s="26">
        <v>4</v>
      </c>
      <c r="BM10" s="26">
        <v>10</v>
      </c>
      <c r="BN10" s="26">
        <v>7</v>
      </c>
      <c r="BO10" s="26">
        <v>0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23</v>
      </c>
      <c r="BE11" s="39">
        <v>17</v>
      </c>
      <c r="BF11" s="39">
        <v>4</v>
      </c>
      <c r="BG11" s="39">
        <v>10</v>
      </c>
      <c r="BH11" s="39">
        <v>13</v>
      </c>
      <c r="BI11" s="39">
        <v>1</v>
      </c>
      <c r="BJ11" s="39">
        <v>9</v>
      </c>
      <c r="BK11" s="39">
        <v>7</v>
      </c>
      <c r="BL11" s="39">
        <v>4</v>
      </c>
      <c r="BM11" s="39">
        <v>10</v>
      </c>
      <c r="BN11" s="39">
        <v>7</v>
      </c>
      <c r="BO11" s="39">
        <v>0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32</v>
      </c>
      <c r="K13" s="26">
        <v>170</v>
      </c>
      <c r="L13" s="26">
        <v>25</v>
      </c>
      <c r="M13" s="26">
        <v>221</v>
      </c>
      <c r="N13" s="26">
        <v>66</v>
      </c>
      <c r="O13" s="26">
        <v>161</v>
      </c>
      <c r="P13" s="26">
        <v>47</v>
      </c>
      <c r="Q13" s="26">
        <v>99</v>
      </c>
      <c r="R13" s="26">
        <v>65</v>
      </c>
      <c r="S13" s="26">
        <v>91</v>
      </c>
      <c r="T13" s="26">
        <v>82</v>
      </c>
      <c r="U13" s="26">
        <v>45</v>
      </c>
      <c r="V13" s="26">
        <v>113</v>
      </c>
      <c r="W13" s="26">
        <v>90</v>
      </c>
      <c r="X13" s="26">
        <v>36</v>
      </c>
      <c r="Y13" s="26">
        <v>88</v>
      </c>
      <c r="Z13" s="26">
        <v>57</v>
      </c>
      <c r="AA13" s="26">
        <v>3</v>
      </c>
      <c r="AB13" s="26">
        <v>51</v>
      </c>
      <c r="AC13" s="26">
        <v>165</v>
      </c>
      <c r="AD13" s="26">
        <v>126</v>
      </c>
      <c r="AE13" s="26">
        <v>192</v>
      </c>
      <c r="AF13" s="26">
        <v>104</v>
      </c>
      <c r="AG13" s="26">
        <v>150</v>
      </c>
      <c r="AH13" s="26">
        <v>67</v>
      </c>
      <c r="AI13" s="26">
        <v>34</v>
      </c>
      <c r="AJ13" s="26">
        <v>23</v>
      </c>
      <c r="AK13" s="26">
        <v>28</v>
      </c>
      <c r="AL13" s="26">
        <v>0</v>
      </c>
      <c r="AM13" s="26">
        <v>4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2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232</v>
      </c>
      <c r="BE13" s="26">
        <v>174</v>
      </c>
      <c r="BF13" s="26">
        <v>39</v>
      </c>
      <c r="BG13" s="26">
        <v>97</v>
      </c>
      <c r="BH13" s="26">
        <v>135</v>
      </c>
      <c r="BI13" s="26">
        <v>13</v>
      </c>
      <c r="BJ13" s="26">
        <v>90</v>
      </c>
      <c r="BK13" s="26">
        <v>68</v>
      </c>
      <c r="BL13" s="26">
        <v>42</v>
      </c>
      <c r="BM13" s="26">
        <v>98</v>
      </c>
      <c r="BN13" s="26">
        <v>60</v>
      </c>
      <c r="BO13" s="26">
        <v>0</v>
      </c>
      <c r="BP13" s="121">
        <f>IFERROR(SUM(I13:BO13)/SUM(I14:BO14),0)</f>
        <v>0.98893303064699201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33</v>
      </c>
      <c r="K14" s="39">
        <v>173</v>
      </c>
      <c r="L14" s="39">
        <v>25</v>
      </c>
      <c r="M14" s="39">
        <v>221</v>
      </c>
      <c r="N14" s="39">
        <v>66</v>
      </c>
      <c r="O14" s="39">
        <v>164</v>
      </c>
      <c r="P14" s="39">
        <v>47</v>
      </c>
      <c r="Q14" s="39">
        <v>99</v>
      </c>
      <c r="R14" s="39">
        <v>65</v>
      </c>
      <c r="S14" s="39">
        <v>91</v>
      </c>
      <c r="T14" s="39">
        <v>83</v>
      </c>
      <c r="U14" s="39">
        <v>45</v>
      </c>
      <c r="V14" s="39">
        <v>116</v>
      </c>
      <c r="W14" s="39">
        <v>91</v>
      </c>
      <c r="X14" s="39">
        <v>36</v>
      </c>
      <c r="Y14" s="39">
        <v>88</v>
      </c>
      <c r="Z14" s="39">
        <v>58</v>
      </c>
      <c r="AA14" s="39">
        <v>3</v>
      </c>
      <c r="AB14" s="39">
        <v>51</v>
      </c>
      <c r="AC14" s="39">
        <v>165</v>
      </c>
      <c r="AD14" s="39">
        <v>126</v>
      </c>
      <c r="AE14" s="39">
        <v>195</v>
      </c>
      <c r="AF14" s="39">
        <v>105</v>
      </c>
      <c r="AG14" s="39">
        <v>150</v>
      </c>
      <c r="AH14" s="39">
        <v>68</v>
      </c>
      <c r="AI14" s="39">
        <v>34</v>
      </c>
      <c r="AJ14" s="39">
        <v>24</v>
      </c>
      <c r="AK14" s="39">
        <v>28</v>
      </c>
      <c r="AL14" s="39">
        <v>0</v>
      </c>
      <c r="AM14" s="39">
        <v>4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2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232</v>
      </c>
      <c r="BE14" s="39">
        <v>174</v>
      </c>
      <c r="BF14" s="39">
        <v>39</v>
      </c>
      <c r="BG14" s="39">
        <v>98</v>
      </c>
      <c r="BH14" s="39">
        <v>135</v>
      </c>
      <c r="BI14" s="39">
        <v>13</v>
      </c>
      <c r="BJ14" s="39">
        <v>93</v>
      </c>
      <c r="BK14" s="39">
        <v>69</v>
      </c>
      <c r="BL14" s="39">
        <v>42</v>
      </c>
      <c r="BM14" s="39">
        <v>101</v>
      </c>
      <c r="BN14" s="39">
        <v>72</v>
      </c>
      <c r="BO14" s="39">
        <v>0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83</v>
      </c>
      <c r="K19" s="26">
        <v>74</v>
      </c>
      <c r="L19" s="26">
        <v>110</v>
      </c>
      <c r="M19" s="26">
        <v>72</v>
      </c>
      <c r="N19" s="26">
        <v>176</v>
      </c>
      <c r="O19" s="26">
        <v>51</v>
      </c>
      <c r="P19" s="26">
        <v>176</v>
      </c>
      <c r="Q19" s="26">
        <v>110</v>
      </c>
      <c r="R19" s="26">
        <v>64</v>
      </c>
      <c r="S19" s="26">
        <v>98</v>
      </c>
      <c r="T19" s="26">
        <v>29</v>
      </c>
      <c r="U19" s="26">
        <v>83</v>
      </c>
      <c r="V19" s="26">
        <v>61</v>
      </c>
      <c r="W19" s="26">
        <v>95</v>
      </c>
      <c r="X19" s="26">
        <v>91</v>
      </c>
      <c r="Y19" s="26">
        <v>55</v>
      </c>
      <c r="Z19" s="26">
        <v>69</v>
      </c>
      <c r="AA19" s="26">
        <v>14</v>
      </c>
      <c r="AB19" s="26">
        <v>44</v>
      </c>
      <c r="AC19" s="26">
        <v>79</v>
      </c>
      <c r="AD19" s="26">
        <v>158</v>
      </c>
      <c r="AE19" s="26">
        <v>99</v>
      </c>
      <c r="AF19" s="26">
        <v>156</v>
      </c>
      <c r="AG19" s="26">
        <v>110</v>
      </c>
      <c r="AH19" s="26">
        <v>0</v>
      </c>
      <c r="AI19" s="26">
        <v>183</v>
      </c>
      <c r="AJ19" s="26">
        <v>115</v>
      </c>
      <c r="AK19" s="26">
        <v>28</v>
      </c>
      <c r="AL19" s="26">
        <v>0</v>
      </c>
      <c r="AM19" s="26">
        <v>16</v>
      </c>
      <c r="AN19" s="26">
        <v>4</v>
      </c>
      <c r="AO19" s="26">
        <v>0</v>
      </c>
      <c r="AP19" s="26">
        <v>1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39</v>
      </c>
      <c r="BE19" s="26">
        <v>306</v>
      </c>
      <c r="BF19" s="26">
        <v>42</v>
      </c>
      <c r="BG19" s="26">
        <v>72</v>
      </c>
      <c r="BH19" s="26">
        <v>123</v>
      </c>
      <c r="BI19" s="26">
        <v>51</v>
      </c>
      <c r="BJ19" s="26">
        <v>75</v>
      </c>
      <c r="BK19" s="26">
        <v>98</v>
      </c>
      <c r="BL19" s="26">
        <v>39</v>
      </c>
      <c r="BM19" s="26">
        <v>60</v>
      </c>
      <c r="BN19" s="26">
        <v>84</v>
      </c>
      <c r="BO19" s="26">
        <v>0</v>
      </c>
      <c r="BP19" s="121">
        <f>IFERROR(SUM(I19:BO19)/SUM(I20:BO20),0)</f>
        <v>1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83</v>
      </c>
      <c r="K20" s="39">
        <v>74</v>
      </c>
      <c r="L20" s="39">
        <v>110</v>
      </c>
      <c r="M20" s="39">
        <v>72</v>
      </c>
      <c r="N20" s="39">
        <v>176</v>
      </c>
      <c r="O20" s="39">
        <v>51</v>
      </c>
      <c r="P20" s="39">
        <v>176</v>
      </c>
      <c r="Q20" s="39">
        <v>110</v>
      </c>
      <c r="R20" s="39">
        <v>64</v>
      </c>
      <c r="S20" s="39">
        <v>98</v>
      </c>
      <c r="T20" s="39">
        <v>29</v>
      </c>
      <c r="U20" s="39">
        <v>83</v>
      </c>
      <c r="V20" s="39">
        <v>61</v>
      </c>
      <c r="W20" s="39">
        <v>95</v>
      </c>
      <c r="X20" s="39">
        <v>91</v>
      </c>
      <c r="Y20" s="39">
        <v>55</v>
      </c>
      <c r="Z20" s="39">
        <v>69</v>
      </c>
      <c r="AA20" s="39">
        <v>14</v>
      </c>
      <c r="AB20" s="39">
        <v>44</v>
      </c>
      <c r="AC20" s="39">
        <v>79</v>
      </c>
      <c r="AD20" s="39">
        <v>158</v>
      </c>
      <c r="AE20" s="39">
        <v>99</v>
      </c>
      <c r="AF20" s="39">
        <v>156</v>
      </c>
      <c r="AG20" s="39">
        <v>110</v>
      </c>
      <c r="AH20" s="39">
        <v>0</v>
      </c>
      <c r="AI20" s="39">
        <v>183</v>
      </c>
      <c r="AJ20" s="39">
        <v>115</v>
      </c>
      <c r="AK20" s="39">
        <v>28</v>
      </c>
      <c r="AL20" s="39">
        <v>0</v>
      </c>
      <c r="AM20" s="39">
        <v>16</v>
      </c>
      <c r="AN20" s="39">
        <v>4</v>
      </c>
      <c r="AO20" s="39">
        <v>0</v>
      </c>
      <c r="AP20" s="39">
        <v>1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39</v>
      </c>
      <c r="BE20" s="39">
        <v>306</v>
      </c>
      <c r="BF20" s="39">
        <v>42</v>
      </c>
      <c r="BG20" s="39">
        <v>72</v>
      </c>
      <c r="BH20" s="39">
        <v>123</v>
      </c>
      <c r="BI20" s="39">
        <v>51</v>
      </c>
      <c r="BJ20" s="39">
        <v>75</v>
      </c>
      <c r="BK20" s="39">
        <v>98</v>
      </c>
      <c r="BL20" s="39">
        <v>39</v>
      </c>
      <c r="BM20" s="39">
        <v>60</v>
      </c>
      <c r="BN20" s="39">
        <v>84</v>
      </c>
      <c r="BO20" s="39">
        <v>0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187</v>
      </c>
      <c r="K22" s="26">
        <v>155</v>
      </c>
      <c r="L22" s="26">
        <v>255</v>
      </c>
      <c r="M22" s="26">
        <v>315</v>
      </c>
      <c r="N22" s="26">
        <v>468</v>
      </c>
      <c r="O22" s="26">
        <v>347</v>
      </c>
      <c r="P22" s="26">
        <v>494</v>
      </c>
      <c r="Q22" s="26">
        <v>371</v>
      </c>
      <c r="R22" s="26">
        <v>359</v>
      </c>
      <c r="S22" s="26">
        <v>354</v>
      </c>
      <c r="T22" s="26">
        <v>306</v>
      </c>
      <c r="U22" s="26">
        <v>344</v>
      </c>
      <c r="V22" s="26">
        <v>307</v>
      </c>
      <c r="W22" s="26">
        <v>330</v>
      </c>
      <c r="X22" s="26">
        <v>384</v>
      </c>
      <c r="Y22" s="26">
        <v>311</v>
      </c>
      <c r="Z22" s="26">
        <v>329</v>
      </c>
      <c r="AA22" s="26">
        <v>333</v>
      </c>
      <c r="AB22" s="26">
        <v>337</v>
      </c>
      <c r="AC22" s="26">
        <v>245</v>
      </c>
      <c r="AD22" s="26">
        <v>303</v>
      </c>
      <c r="AE22" s="26">
        <v>247</v>
      </c>
      <c r="AF22" s="26">
        <v>263</v>
      </c>
      <c r="AG22" s="26">
        <v>228</v>
      </c>
      <c r="AH22" s="26">
        <v>172</v>
      </c>
      <c r="AI22" s="26">
        <v>271</v>
      </c>
      <c r="AJ22" s="26">
        <v>273</v>
      </c>
      <c r="AK22" s="26">
        <v>159</v>
      </c>
      <c r="AL22" s="26">
        <v>159</v>
      </c>
      <c r="AM22" s="26">
        <v>145</v>
      </c>
      <c r="AN22" s="26">
        <v>96</v>
      </c>
      <c r="AO22" s="26">
        <v>51</v>
      </c>
      <c r="AP22" s="26">
        <v>38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72</v>
      </c>
      <c r="BE22" s="26">
        <v>372</v>
      </c>
      <c r="BF22" s="26">
        <v>408</v>
      </c>
      <c r="BG22" s="26">
        <v>267</v>
      </c>
      <c r="BH22" s="26">
        <v>227</v>
      </c>
      <c r="BI22" s="26">
        <v>240</v>
      </c>
      <c r="BJ22" s="26">
        <v>210</v>
      </c>
      <c r="BK22" s="26">
        <v>175</v>
      </c>
      <c r="BL22" s="26">
        <v>200</v>
      </c>
      <c r="BM22" s="26">
        <v>169</v>
      </c>
      <c r="BN22" s="26">
        <v>177</v>
      </c>
      <c r="BO22" s="26">
        <v>0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187</v>
      </c>
      <c r="K23" s="39">
        <v>155</v>
      </c>
      <c r="L23" s="39">
        <v>255</v>
      </c>
      <c r="M23" s="39">
        <v>315</v>
      </c>
      <c r="N23" s="39">
        <v>468</v>
      </c>
      <c r="O23" s="39">
        <v>347</v>
      </c>
      <c r="P23" s="39">
        <v>494</v>
      </c>
      <c r="Q23" s="39">
        <v>371</v>
      </c>
      <c r="R23" s="39">
        <v>359</v>
      </c>
      <c r="S23" s="39">
        <v>354</v>
      </c>
      <c r="T23" s="39">
        <v>306</v>
      </c>
      <c r="U23" s="39">
        <v>344</v>
      </c>
      <c r="V23" s="39">
        <v>307</v>
      </c>
      <c r="W23" s="39">
        <v>330</v>
      </c>
      <c r="X23" s="39">
        <v>384</v>
      </c>
      <c r="Y23" s="39">
        <v>311</v>
      </c>
      <c r="Z23" s="39">
        <v>329</v>
      </c>
      <c r="AA23" s="39">
        <v>333</v>
      </c>
      <c r="AB23" s="39">
        <v>337</v>
      </c>
      <c r="AC23" s="39">
        <v>245</v>
      </c>
      <c r="AD23" s="39">
        <v>303</v>
      </c>
      <c r="AE23" s="39">
        <v>247</v>
      </c>
      <c r="AF23" s="39">
        <v>263</v>
      </c>
      <c r="AG23" s="39">
        <v>228</v>
      </c>
      <c r="AH23" s="39">
        <v>172</v>
      </c>
      <c r="AI23" s="39">
        <v>271</v>
      </c>
      <c r="AJ23" s="39">
        <v>273</v>
      </c>
      <c r="AK23" s="39">
        <v>159</v>
      </c>
      <c r="AL23" s="39">
        <v>159</v>
      </c>
      <c r="AM23" s="39">
        <v>145</v>
      </c>
      <c r="AN23" s="39">
        <v>96</v>
      </c>
      <c r="AO23" s="39">
        <v>51</v>
      </c>
      <c r="AP23" s="39">
        <v>38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72</v>
      </c>
      <c r="BE23" s="39">
        <v>372</v>
      </c>
      <c r="BF23" s="39">
        <v>408</v>
      </c>
      <c r="BG23" s="39">
        <v>267</v>
      </c>
      <c r="BH23" s="39">
        <v>227</v>
      </c>
      <c r="BI23" s="39">
        <v>240</v>
      </c>
      <c r="BJ23" s="39">
        <v>210</v>
      </c>
      <c r="BK23" s="39">
        <v>175</v>
      </c>
      <c r="BL23" s="39">
        <v>200</v>
      </c>
      <c r="BM23" s="39">
        <v>169</v>
      </c>
      <c r="BN23" s="39">
        <v>177</v>
      </c>
      <c r="BO23" s="39">
        <v>0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34</v>
      </c>
      <c r="K25" s="26">
        <v>106</v>
      </c>
      <c r="L25" s="26">
        <v>10</v>
      </c>
      <c r="M25" s="26">
        <v>12</v>
      </c>
      <c r="N25" s="26">
        <v>23</v>
      </c>
      <c r="O25" s="26">
        <v>172</v>
      </c>
      <c r="P25" s="26">
        <v>29</v>
      </c>
      <c r="Q25" s="26">
        <v>233</v>
      </c>
      <c r="R25" s="26">
        <v>76</v>
      </c>
      <c r="S25" s="26">
        <v>103</v>
      </c>
      <c r="T25" s="26">
        <v>77</v>
      </c>
      <c r="U25" s="26">
        <v>45</v>
      </c>
      <c r="V25" s="26">
        <v>97</v>
      </c>
      <c r="W25" s="26">
        <v>72</v>
      </c>
      <c r="X25" s="26">
        <v>37</v>
      </c>
      <c r="Y25" s="26">
        <v>128</v>
      </c>
      <c r="Z25" s="26">
        <v>51</v>
      </c>
      <c r="AA25" s="26">
        <v>6</v>
      </c>
      <c r="AB25" s="26">
        <v>40</v>
      </c>
      <c r="AC25" s="26">
        <v>171</v>
      </c>
      <c r="AD25" s="26">
        <v>100</v>
      </c>
      <c r="AE25" s="26">
        <v>155</v>
      </c>
      <c r="AF25" s="26">
        <v>140</v>
      </c>
      <c r="AG25" s="26">
        <v>128</v>
      </c>
      <c r="AH25" s="26">
        <v>56</v>
      </c>
      <c r="AI25" s="26">
        <v>84</v>
      </c>
      <c r="AJ25" s="26">
        <v>113</v>
      </c>
      <c r="AK25" s="26">
        <v>137</v>
      </c>
      <c r="AL25" s="26">
        <v>0</v>
      </c>
      <c r="AM25" s="26">
        <v>30</v>
      </c>
      <c r="AN25" s="26">
        <v>53</v>
      </c>
      <c r="AO25" s="26">
        <v>45</v>
      </c>
      <c r="AP25" s="26">
        <v>11</v>
      </c>
      <c r="AQ25" s="26">
        <v>4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1</v>
      </c>
      <c r="BE25" s="26">
        <v>6</v>
      </c>
      <c r="BF25" s="26">
        <v>6</v>
      </c>
      <c r="BG25" s="26">
        <v>213</v>
      </c>
      <c r="BH25" s="26">
        <v>163</v>
      </c>
      <c r="BI25" s="26">
        <v>38</v>
      </c>
      <c r="BJ25" s="26">
        <v>105</v>
      </c>
      <c r="BK25" s="26">
        <v>133</v>
      </c>
      <c r="BL25" s="26">
        <v>14</v>
      </c>
      <c r="BM25" s="26">
        <v>89</v>
      </c>
      <c r="BN25" s="26">
        <v>76</v>
      </c>
      <c r="BO25" s="26">
        <v>0</v>
      </c>
      <c r="BP25" s="121">
        <f>IFERROR(SUM(I25:BO25)/SUM(I26:BO26),0)</f>
        <v>1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34</v>
      </c>
      <c r="K26" s="39">
        <v>106</v>
      </c>
      <c r="L26" s="39">
        <v>10</v>
      </c>
      <c r="M26" s="39">
        <v>12</v>
      </c>
      <c r="N26" s="39">
        <v>23</v>
      </c>
      <c r="O26" s="39">
        <v>172</v>
      </c>
      <c r="P26" s="39">
        <v>29</v>
      </c>
      <c r="Q26" s="39">
        <v>233</v>
      </c>
      <c r="R26" s="39">
        <v>76</v>
      </c>
      <c r="S26" s="39">
        <v>103</v>
      </c>
      <c r="T26" s="39">
        <v>77</v>
      </c>
      <c r="U26" s="39">
        <v>45</v>
      </c>
      <c r="V26" s="39">
        <v>97</v>
      </c>
      <c r="W26" s="39">
        <v>72</v>
      </c>
      <c r="X26" s="39">
        <v>37</v>
      </c>
      <c r="Y26" s="39">
        <v>128</v>
      </c>
      <c r="Z26" s="39">
        <v>51</v>
      </c>
      <c r="AA26" s="39">
        <v>6</v>
      </c>
      <c r="AB26" s="39">
        <v>40</v>
      </c>
      <c r="AC26" s="39">
        <v>171</v>
      </c>
      <c r="AD26" s="39">
        <v>100</v>
      </c>
      <c r="AE26" s="39">
        <v>155</v>
      </c>
      <c r="AF26" s="39">
        <v>140</v>
      </c>
      <c r="AG26" s="39">
        <v>128</v>
      </c>
      <c r="AH26" s="39">
        <v>56</v>
      </c>
      <c r="AI26" s="39">
        <v>84</v>
      </c>
      <c r="AJ26" s="39">
        <v>113</v>
      </c>
      <c r="AK26" s="39">
        <v>137</v>
      </c>
      <c r="AL26" s="39">
        <v>0</v>
      </c>
      <c r="AM26" s="39">
        <v>30</v>
      </c>
      <c r="AN26" s="39">
        <v>53</v>
      </c>
      <c r="AO26" s="39">
        <v>45</v>
      </c>
      <c r="AP26" s="39">
        <v>11</v>
      </c>
      <c r="AQ26" s="39">
        <v>4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1</v>
      </c>
      <c r="BE26" s="39">
        <v>6</v>
      </c>
      <c r="BF26" s="39">
        <v>6</v>
      </c>
      <c r="BG26" s="39">
        <v>213</v>
      </c>
      <c r="BH26" s="39">
        <v>163</v>
      </c>
      <c r="BI26" s="39">
        <v>38</v>
      </c>
      <c r="BJ26" s="39">
        <v>105</v>
      </c>
      <c r="BK26" s="39">
        <v>133</v>
      </c>
      <c r="BL26" s="39">
        <v>14</v>
      </c>
      <c r="BM26" s="39">
        <v>89</v>
      </c>
      <c r="BN26" s="39">
        <v>76</v>
      </c>
      <c r="BO26" s="39">
        <v>0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122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BP1"/>
    <mergeCell ref="F2:G2"/>
    <mergeCell ref="A4:BP4"/>
    <mergeCell ref="A5:BP5"/>
    <mergeCell ref="F10:F11"/>
    <mergeCell ref="G10:G11"/>
    <mergeCell ref="BP10:BP11"/>
    <mergeCell ref="A6:A9"/>
    <mergeCell ref="B6:H6"/>
    <mergeCell ref="I6:BO6"/>
    <mergeCell ref="BP6:BP9"/>
    <mergeCell ref="B7:D7"/>
    <mergeCell ref="E7:H7"/>
    <mergeCell ref="I7:BO7"/>
    <mergeCell ref="B8:BO8"/>
    <mergeCell ref="A12:BP12"/>
    <mergeCell ref="A10:A11"/>
    <mergeCell ref="B10:B11"/>
    <mergeCell ref="C10:C11"/>
    <mergeCell ref="D10:D11"/>
    <mergeCell ref="E10:E11"/>
    <mergeCell ref="F13:F14"/>
    <mergeCell ref="G13:G14"/>
    <mergeCell ref="BP13:BP14"/>
    <mergeCell ref="A15:BP15"/>
    <mergeCell ref="A13:A14"/>
    <mergeCell ref="B13:B14"/>
    <mergeCell ref="C13:C14"/>
    <mergeCell ref="D13:D14"/>
    <mergeCell ref="E13:E14"/>
    <mergeCell ref="F16:F17"/>
    <mergeCell ref="G16:G17"/>
    <mergeCell ref="BP16:BP17"/>
    <mergeCell ref="A18:BP18"/>
    <mergeCell ref="A16:A17"/>
    <mergeCell ref="B16:B17"/>
    <mergeCell ref="C16:C17"/>
    <mergeCell ref="D16:D17"/>
    <mergeCell ref="E16:E17"/>
    <mergeCell ref="E22:E23"/>
    <mergeCell ref="F19:F20"/>
    <mergeCell ref="G19:G20"/>
    <mergeCell ref="BP19:BP20"/>
    <mergeCell ref="A19:A20"/>
    <mergeCell ref="B19:B20"/>
    <mergeCell ref="C19:C20"/>
    <mergeCell ref="D19:D20"/>
    <mergeCell ref="E19:E20"/>
    <mergeCell ref="F22:F23"/>
    <mergeCell ref="G22:G23"/>
    <mergeCell ref="BP22:BP23"/>
    <mergeCell ref="A22:A23"/>
    <mergeCell ref="B22:B23"/>
    <mergeCell ref="C22:C23"/>
    <mergeCell ref="D22:D23"/>
    <mergeCell ref="G25:G26"/>
    <mergeCell ref="BP25:BP26"/>
    <mergeCell ref="A24:BP24"/>
    <mergeCell ref="A25:A26"/>
    <mergeCell ref="B25:B26"/>
    <mergeCell ref="C25:C26"/>
    <mergeCell ref="D25:D26"/>
    <mergeCell ref="E25:E26"/>
    <mergeCell ref="F25:F26"/>
  </mergeCells>
  <conditionalFormatting sqref="I21:V21">
    <cfRule type="colorScale" priority="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W21:BO21">
    <cfRule type="colorScale" priority="43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50" priority="22" operator="greaterThan">
      <formula>95%</formula>
    </cfRule>
    <cfRule type="cellIs" dxfId="49" priority="23" operator="greaterThanOrEqual">
      <formula>90%</formula>
    </cfRule>
    <cfRule type="cellIs" dxfId="48" priority="24" operator="lessThan">
      <formula>89.99%</formula>
    </cfRule>
  </conditionalFormatting>
  <conditionalFormatting sqref="BP13">
    <cfRule type="cellIs" dxfId="47" priority="19" operator="greaterThan">
      <formula>95%</formula>
    </cfRule>
    <cfRule type="cellIs" dxfId="46" priority="20" operator="greaterThanOrEqual">
      <formula>90%</formula>
    </cfRule>
    <cfRule type="cellIs" dxfId="45" priority="21" operator="lessThan">
      <formula>89.99%</formula>
    </cfRule>
  </conditionalFormatting>
  <conditionalFormatting sqref="BP16">
    <cfRule type="cellIs" dxfId="44" priority="16" operator="greaterThan">
      <formula>95%</formula>
    </cfRule>
    <cfRule type="cellIs" dxfId="43" priority="17" operator="greaterThanOrEqual">
      <formula>90%</formula>
    </cfRule>
    <cfRule type="cellIs" dxfId="42" priority="18" operator="lessThan">
      <formula>89.99%</formula>
    </cfRule>
  </conditionalFormatting>
  <conditionalFormatting sqref="BP19">
    <cfRule type="cellIs" dxfId="41" priority="13" operator="greaterThan">
      <formula>95%</formula>
    </cfRule>
    <cfRule type="cellIs" dxfId="40" priority="14" operator="greaterThanOrEqual">
      <formula>90%</formula>
    </cfRule>
    <cfRule type="cellIs" dxfId="39" priority="15" operator="lessThan">
      <formula>89.99%</formula>
    </cfRule>
  </conditionalFormatting>
  <conditionalFormatting sqref="BP22">
    <cfRule type="cellIs" dxfId="38" priority="2" operator="greaterThanOrEqual">
      <formula>100%</formula>
    </cfRule>
    <cfRule type="cellIs" dxfId="37" priority="3" operator="lessThan">
      <formula>99.99%</formula>
    </cfRule>
  </conditionalFormatting>
  <conditionalFormatting sqref="BP25">
    <cfRule type="cellIs" dxfId="36" priority="4" operator="greaterThan">
      <formula>95%</formula>
    </cfRule>
    <cfRule type="cellIs" dxfId="35" priority="5" operator="greaterThanOrEqual">
      <formula>90%</formula>
    </cfRule>
    <cfRule type="cellIs" dxfId="34" priority="6" operator="lessThan">
      <formula>89.99%</formula>
    </cfRule>
  </conditionalFormatting>
  <dataValidations count="1">
    <dataValidation showDropDown="1" showInputMessage="1" showErrorMessage="1" sqref="C21 G19:G23 G10:G11 G16:G17 G13:G14 G25:G26" xr:uid="{5CD05DB9-0178-493E-8599-E890D3BB966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B38"/>
  <sheetViews>
    <sheetView showGridLines="0" topLeftCell="A23" zoomScale="60" zoomScaleNormal="60" workbookViewId="0">
      <selection activeCell="BR11" sqref="BR1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67" width="10.54296875" style="1" customWidth="1"/>
    <col min="68" max="68" width="22.54296875" style="1" customWidth="1"/>
    <col min="69" max="16384" width="11.453125" style="1"/>
  </cols>
  <sheetData>
    <row r="1" spans="1:80" ht="40.5" customHeight="1" x14ac:dyDescent="0.25">
      <c r="A1" s="87" t="str">
        <f>'PANEL DE CONTROL DISTRITAL'!A1:L1</f>
        <v>INSTITUTO NACIONAL ELECTORAL
SISTEMA DE GESTIÓN DE LA CALIDAD
BAJA CALIFORNIA SUR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80" ht="33.75" customHeight="1" x14ac:dyDescent="0.25">
      <c r="A2" s="25"/>
      <c r="B2" s="25"/>
      <c r="C2" s="25"/>
      <c r="D2" s="13" t="s">
        <v>19</v>
      </c>
      <c r="E2" s="13">
        <v>2</v>
      </c>
      <c r="F2" s="101" t="s">
        <v>20</v>
      </c>
      <c r="G2" s="101"/>
      <c r="H2" s="23">
        <v>30251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54"/>
      <c r="BQ2" s="18"/>
    </row>
    <row r="3" spans="1:80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0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7"/>
      <c r="BR4" s="21"/>
    </row>
    <row r="5" spans="1:80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10"/>
    </row>
    <row r="6" spans="1:80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04" t="s">
        <v>7</v>
      </c>
    </row>
    <row r="7" spans="1:80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-  CAMPAÑA ESPECIAL DE ACTUALIZACIÓN PARA EL PROCESO ELECTORAL EXTRAORDINARIO (CEAPEE)    -      CAMPAÑA ANUAL PERMANENTE 2025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04"/>
    </row>
    <row r="8" spans="1:80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04"/>
    </row>
    <row r="9" spans="1:80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6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31" t="str">
        <f>'030151'!BC9</f>
        <v>2025-28</v>
      </c>
      <c r="BD9" s="31" t="str">
        <f>'030151'!BD9</f>
        <v>2025-29</v>
      </c>
      <c r="BE9" s="31" t="str">
        <f>'030151'!BE9</f>
        <v>2025-30</v>
      </c>
      <c r="BF9" s="31" t="str">
        <f>'030151'!BF9</f>
        <v>2025-31</v>
      </c>
      <c r="BG9" s="31" t="str">
        <f>'030151'!BG9</f>
        <v>2025-32</v>
      </c>
      <c r="BH9" s="31" t="str">
        <f>'030151'!BH9</f>
        <v>2025-33</v>
      </c>
      <c r="BI9" s="31" t="str">
        <f>'030151'!BI9</f>
        <v>2025-34</v>
      </c>
      <c r="BJ9" s="31" t="str">
        <f>'030151'!BJ9</f>
        <v>2025-35</v>
      </c>
      <c r="BK9" s="31" t="str">
        <f>'030151'!BK9</f>
        <v>2025-36</v>
      </c>
      <c r="BL9" s="31" t="str">
        <f>'030151'!BL9</f>
        <v>2025-37</v>
      </c>
      <c r="BM9" s="31" t="str">
        <f>'030151'!BM9</f>
        <v>2025-38</v>
      </c>
      <c r="BN9" s="31" t="str">
        <f>'030151'!BN9</f>
        <v>2025-39</v>
      </c>
      <c r="BO9" s="31" t="str">
        <f>'030151'!BO9</f>
        <v>2025-40</v>
      </c>
      <c r="BP9" s="104"/>
    </row>
    <row r="10" spans="1:80" s="2" customFormat="1" ht="50.15" customHeight="1" thickTop="1" thickBot="1" x14ac:dyDescent="0.3">
      <c r="A10" s="118">
        <f>'PANEL DE CONTROL DISTRITAL'!A9</f>
        <v>1</v>
      </c>
      <c r="B10" s="122" t="str">
        <f>'PANEL DE CONTROL DISTRITAL'!B9</f>
        <v>ENTREVISTA</v>
      </c>
      <c r="C10" s="117" t="str">
        <f>'PANEL DE CONTROL DISTRITAL'!C9</f>
        <v xml:space="preserve"> Auxiliar de Atención Ciudadana</v>
      </c>
      <c r="D10" s="123" t="str">
        <f>'PANEL DE CONTROL DISTRITAL'!D9</f>
        <v>Fichas requisitadas correctamente=</v>
      </c>
      <c r="E10" s="117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5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42</v>
      </c>
      <c r="K10" s="26">
        <v>29</v>
      </c>
      <c r="L10" s="26">
        <v>23</v>
      </c>
      <c r="M10" s="26">
        <v>38</v>
      </c>
      <c r="N10" s="26">
        <v>27</v>
      </c>
      <c r="O10" s="26">
        <v>36</v>
      </c>
      <c r="P10" s="26">
        <v>35</v>
      </c>
      <c r="Q10" s="26">
        <v>35</v>
      </c>
      <c r="R10" s="26">
        <v>30</v>
      </c>
      <c r="S10" s="26">
        <v>36</v>
      </c>
      <c r="T10" s="26">
        <v>42</v>
      </c>
      <c r="U10" s="26">
        <v>35</v>
      </c>
      <c r="V10" s="26">
        <v>48</v>
      </c>
      <c r="W10" s="26">
        <v>0</v>
      </c>
      <c r="X10" s="26">
        <v>38</v>
      </c>
      <c r="Y10" s="26">
        <v>37</v>
      </c>
      <c r="Z10" s="26">
        <v>33</v>
      </c>
      <c r="AA10" s="26">
        <v>7</v>
      </c>
      <c r="AB10" s="26">
        <v>27</v>
      </c>
      <c r="AC10" s="26">
        <v>71</v>
      </c>
      <c r="AD10" s="26">
        <v>67</v>
      </c>
      <c r="AE10" s="26">
        <v>57</v>
      </c>
      <c r="AF10" s="26">
        <v>66</v>
      </c>
      <c r="AG10" s="26">
        <v>61</v>
      </c>
      <c r="AH10" s="26">
        <v>46</v>
      </c>
      <c r="AI10" s="26">
        <v>17</v>
      </c>
      <c r="AJ10" s="26">
        <v>19</v>
      </c>
      <c r="AK10" s="26">
        <v>24</v>
      </c>
      <c r="AL10" s="26">
        <v>5</v>
      </c>
      <c r="AM10" s="26">
        <v>27</v>
      </c>
      <c r="AN10" s="26">
        <v>21</v>
      </c>
      <c r="AO10" s="26">
        <v>19</v>
      </c>
      <c r="AP10" s="26">
        <v>20</v>
      </c>
      <c r="AQ10" s="26">
        <v>5</v>
      </c>
      <c r="AR10" s="26">
        <v>13</v>
      </c>
      <c r="AS10" s="26">
        <v>16</v>
      </c>
      <c r="AT10" s="26">
        <v>9</v>
      </c>
      <c r="AU10" s="26">
        <v>17</v>
      </c>
      <c r="AV10" s="26">
        <v>15</v>
      </c>
      <c r="AW10" s="26">
        <v>15</v>
      </c>
      <c r="AX10" s="26">
        <v>18</v>
      </c>
      <c r="AY10" s="26">
        <v>8</v>
      </c>
      <c r="AZ10" s="26">
        <v>0</v>
      </c>
      <c r="BA10" s="26">
        <v>0</v>
      </c>
      <c r="BB10" s="26">
        <v>0</v>
      </c>
      <c r="BC10" s="26">
        <v>0</v>
      </c>
      <c r="BD10" s="26">
        <v>56</v>
      </c>
      <c r="BE10" s="26">
        <v>67</v>
      </c>
      <c r="BF10" s="26">
        <v>63</v>
      </c>
      <c r="BG10" s="26">
        <v>59</v>
      </c>
      <c r="BH10" s="26">
        <v>58</v>
      </c>
      <c r="BI10" s="26">
        <v>58</v>
      </c>
      <c r="BJ10" s="26">
        <v>57</v>
      </c>
      <c r="BK10" s="26">
        <v>48</v>
      </c>
      <c r="BL10" s="26">
        <v>56</v>
      </c>
      <c r="BM10" s="26">
        <v>59</v>
      </c>
      <c r="BN10" s="26">
        <v>52</v>
      </c>
      <c r="BO10" s="26">
        <v>52</v>
      </c>
      <c r="BP10" s="121">
        <f>IFERROR(SUM(I10:BO10)/SUM(I11:BO11),0)</f>
        <v>1</v>
      </c>
    </row>
    <row r="11" spans="1:80" s="2" customFormat="1" ht="50.15" customHeight="1" thickTop="1" thickBot="1" x14ac:dyDescent="0.3">
      <c r="A11" s="118"/>
      <c r="B11" s="122"/>
      <c r="C11" s="117"/>
      <c r="D11" s="123"/>
      <c r="E11" s="117"/>
      <c r="F11" s="124"/>
      <c r="G11" s="125"/>
      <c r="H11" s="28" t="str">
        <f>'PANEL DE CONTROL DISTRITAL'!H10</f>
        <v>Fichas revisadas en la muestra del 10%</v>
      </c>
      <c r="I11" s="39">
        <v>0</v>
      </c>
      <c r="J11" s="39">
        <v>42</v>
      </c>
      <c r="K11" s="39">
        <v>29</v>
      </c>
      <c r="L11" s="39">
        <v>23</v>
      </c>
      <c r="M11" s="39">
        <v>38</v>
      </c>
      <c r="N11" s="39">
        <v>27</v>
      </c>
      <c r="O11" s="39">
        <v>36</v>
      </c>
      <c r="P11" s="39">
        <v>35</v>
      </c>
      <c r="Q11" s="39">
        <v>35</v>
      </c>
      <c r="R11" s="39">
        <v>30</v>
      </c>
      <c r="S11" s="39">
        <v>36</v>
      </c>
      <c r="T11" s="39">
        <v>42</v>
      </c>
      <c r="U11" s="39">
        <v>35</v>
      </c>
      <c r="V11" s="39">
        <v>48</v>
      </c>
      <c r="W11" s="39">
        <v>0</v>
      </c>
      <c r="X11" s="39">
        <v>38</v>
      </c>
      <c r="Y11" s="39">
        <v>37</v>
      </c>
      <c r="Z11" s="39">
        <v>33</v>
      </c>
      <c r="AA11" s="39">
        <v>7</v>
      </c>
      <c r="AB11" s="39">
        <v>27</v>
      </c>
      <c r="AC11" s="39">
        <v>71</v>
      </c>
      <c r="AD11" s="39">
        <v>67</v>
      </c>
      <c r="AE11" s="39">
        <v>57</v>
      </c>
      <c r="AF11" s="39">
        <v>66</v>
      </c>
      <c r="AG11" s="39">
        <v>61</v>
      </c>
      <c r="AH11" s="39">
        <v>46</v>
      </c>
      <c r="AI11" s="39">
        <v>17</v>
      </c>
      <c r="AJ11" s="39">
        <v>19</v>
      </c>
      <c r="AK11" s="39">
        <v>24</v>
      </c>
      <c r="AL11" s="39">
        <v>5</v>
      </c>
      <c r="AM11" s="39">
        <v>27</v>
      </c>
      <c r="AN11" s="39">
        <v>21</v>
      </c>
      <c r="AO11" s="39">
        <v>19</v>
      </c>
      <c r="AP11" s="39">
        <v>20</v>
      </c>
      <c r="AQ11" s="39">
        <v>5</v>
      </c>
      <c r="AR11" s="39">
        <v>13</v>
      </c>
      <c r="AS11" s="39">
        <v>16</v>
      </c>
      <c r="AT11" s="39">
        <v>9</v>
      </c>
      <c r="AU11" s="39">
        <v>17</v>
      </c>
      <c r="AV11" s="39">
        <v>15</v>
      </c>
      <c r="AW11" s="39">
        <v>15</v>
      </c>
      <c r="AX11" s="39">
        <v>18</v>
      </c>
      <c r="AY11" s="39">
        <v>8</v>
      </c>
      <c r="AZ11" s="39">
        <v>0</v>
      </c>
      <c r="BA11" s="39">
        <v>0</v>
      </c>
      <c r="BB11" s="39">
        <v>0</v>
      </c>
      <c r="BC11" s="39">
        <v>0</v>
      </c>
      <c r="BD11" s="39">
        <v>56</v>
      </c>
      <c r="BE11" s="39">
        <v>67</v>
      </c>
      <c r="BF11" s="39">
        <v>63</v>
      </c>
      <c r="BG11" s="39">
        <v>59</v>
      </c>
      <c r="BH11" s="39">
        <v>58</v>
      </c>
      <c r="BI11" s="39">
        <v>58</v>
      </c>
      <c r="BJ11" s="39">
        <v>57</v>
      </c>
      <c r="BK11" s="39">
        <v>48</v>
      </c>
      <c r="BL11" s="39">
        <v>56</v>
      </c>
      <c r="BM11" s="39">
        <v>59</v>
      </c>
      <c r="BN11" s="39">
        <v>52</v>
      </c>
      <c r="BO11" s="39">
        <v>52</v>
      </c>
      <c r="BP11" s="121"/>
    </row>
    <row r="12" spans="1:80" s="41" customFormat="1" ht="8.15" customHeight="1" thickTop="1" thickBot="1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50.15" customHeight="1" thickTop="1" thickBot="1" x14ac:dyDescent="0.3">
      <c r="A13" s="118">
        <f>'PANEL DE CONTROL DISTRITAL'!A12</f>
        <v>2</v>
      </c>
      <c r="B13" s="122" t="str">
        <f>'PANEL DE CONTROL DISTRITAL'!B12</f>
        <v>TRÁMITE</v>
      </c>
      <c r="C13" s="117" t="str">
        <f>'PANEL DE CONTROL DISTRITAL'!C12</f>
        <v>Operador de Equipo Tecnológico</v>
      </c>
      <c r="D13" s="123" t="str">
        <f>'PANEL DE CONTROL DISTRITAL'!D12</f>
        <v>Trámites exitosos efectivos=</v>
      </c>
      <c r="E13" s="117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5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417</v>
      </c>
      <c r="K13" s="26">
        <v>297</v>
      </c>
      <c r="L13" s="26">
        <v>237</v>
      </c>
      <c r="M13" s="26">
        <v>379</v>
      </c>
      <c r="N13" s="26">
        <v>276</v>
      </c>
      <c r="O13" s="26">
        <v>360</v>
      </c>
      <c r="P13" s="26">
        <v>357</v>
      </c>
      <c r="Q13" s="26">
        <v>352</v>
      </c>
      <c r="R13" s="26">
        <v>312</v>
      </c>
      <c r="S13" s="26">
        <v>361</v>
      </c>
      <c r="T13" s="26">
        <v>421</v>
      </c>
      <c r="U13" s="26">
        <v>356</v>
      </c>
      <c r="V13" s="26">
        <v>481</v>
      </c>
      <c r="W13" s="26">
        <v>0</v>
      </c>
      <c r="X13" s="26">
        <v>380</v>
      </c>
      <c r="Y13" s="26">
        <v>372</v>
      </c>
      <c r="Z13" s="26">
        <v>329</v>
      </c>
      <c r="AA13" s="26">
        <v>70</v>
      </c>
      <c r="AB13" s="26">
        <v>267</v>
      </c>
      <c r="AC13" s="26">
        <v>715</v>
      </c>
      <c r="AD13" s="26">
        <v>671</v>
      </c>
      <c r="AE13" s="26">
        <v>566</v>
      </c>
      <c r="AF13" s="26">
        <v>660</v>
      </c>
      <c r="AG13" s="26">
        <v>605</v>
      </c>
      <c r="AH13" s="26">
        <v>455</v>
      </c>
      <c r="AI13" s="26">
        <v>163</v>
      </c>
      <c r="AJ13" s="26">
        <v>194</v>
      </c>
      <c r="AK13" s="26">
        <v>242</v>
      </c>
      <c r="AL13" s="26">
        <v>47</v>
      </c>
      <c r="AM13" s="26">
        <v>269</v>
      </c>
      <c r="AN13" s="26">
        <v>215</v>
      </c>
      <c r="AO13" s="26">
        <v>192</v>
      </c>
      <c r="AP13" s="26">
        <v>169</v>
      </c>
      <c r="AQ13" s="26">
        <v>0</v>
      </c>
      <c r="AR13" s="26">
        <v>125</v>
      </c>
      <c r="AS13" s="26">
        <v>160</v>
      </c>
      <c r="AT13" s="26">
        <v>99</v>
      </c>
      <c r="AU13" s="26">
        <v>172</v>
      </c>
      <c r="AV13" s="26">
        <v>151</v>
      </c>
      <c r="AW13" s="26">
        <v>155</v>
      </c>
      <c r="AX13" s="26">
        <v>183</v>
      </c>
      <c r="AY13" s="26">
        <v>85</v>
      </c>
      <c r="AZ13" s="26">
        <v>0</v>
      </c>
      <c r="BA13" s="26">
        <v>0</v>
      </c>
      <c r="BB13" s="26">
        <v>0</v>
      </c>
      <c r="BC13" s="26">
        <v>0</v>
      </c>
      <c r="BD13" s="26">
        <v>560</v>
      </c>
      <c r="BE13" s="26">
        <v>669</v>
      </c>
      <c r="BF13" s="26">
        <v>626</v>
      </c>
      <c r="BG13" s="26">
        <v>591</v>
      </c>
      <c r="BH13" s="26">
        <v>575</v>
      </c>
      <c r="BI13" s="26">
        <v>403</v>
      </c>
      <c r="BJ13" s="26">
        <v>569</v>
      </c>
      <c r="BK13" s="26">
        <v>481</v>
      </c>
      <c r="BL13" s="26">
        <v>562</v>
      </c>
      <c r="BM13" s="26">
        <v>588</v>
      </c>
      <c r="BN13" s="26">
        <v>525</v>
      </c>
      <c r="BO13" s="26">
        <v>524</v>
      </c>
      <c r="BP13" s="121">
        <f>IFERROR(SUM(I13:BO13)/SUM(I14:BO14),0)</f>
        <v>0.98210591642532064</v>
      </c>
    </row>
    <row r="14" spans="1:80" s="3" customFormat="1" ht="50.15" customHeight="1" thickTop="1" thickBot="1" x14ac:dyDescent="0.3">
      <c r="A14" s="118"/>
      <c r="B14" s="122"/>
      <c r="C14" s="117"/>
      <c r="D14" s="123"/>
      <c r="E14" s="117"/>
      <c r="F14" s="124"/>
      <c r="G14" s="125"/>
      <c r="H14" s="28" t="str">
        <f>'PANEL DE CONTROL DISTRITAL'!H13</f>
        <v>Número de trámites aplicados</v>
      </c>
      <c r="I14" s="39">
        <v>0</v>
      </c>
      <c r="J14" s="39">
        <v>421</v>
      </c>
      <c r="K14" s="39">
        <v>298</v>
      </c>
      <c r="L14" s="39">
        <v>238</v>
      </c>
      <c r="M14" s="39">
        <v>380</v>
      </c>
      <c r="N14" s="39">
        <v>277</v>
      </c>
      <c r="O14" s="39">
        <v>360</v>
      </c>
      <c r="P14" s="39">
        <v>357</v>
      </c>
      <c r="Q14" s="39">
        <v>352</v>
      </c>
      <c r="R14" s="39">
        <v>313</v>
      </c>
      <c r="S14" s="39">
        <v>361</v>
      </c>
      <c r="T14" s="39">
        <v>421</v>
      </c>
      <c r="U14" s="39">
        <v>359</v>
      </c>
      <c r="V14" s="39">
        <v>485</v>
      </c>
      <c r="W14" s="39">
        <v>0</v>
      </c>
      <c r="X14" s="39">
        <v>384</v>
      </c>
      <c r="Y14" s="39">
        <v>374</v>
      </c>
      <c r="Z14" s="39">
        <v>331</v>
      </c>
      <c r="AA14" s="39">
        <v>70</v>
      </c>
      <c r="AB14" s="39">
        <v>270</v>
      </c>
      <c r="AC14" s="39">
        <v>719</v>
      </c>
      <c r="AD14" s="39">
        <v>674</v>
      </c>
      <c r="AE14" s="39">
        <v>569</v>
      </c>
      <c r="AF14" s="39">
        <v>660</v>
      </c>
      <c r="AG14" s="39">
        <v>607</v>
      </c>
      <c r="AH14" s="39">
        <v>458</v>
      </c>
      <c r="AI14" s="39">
        <v>167</v>
      </c>
      <c r="AJ14" s="39">
        <v>195</v>
      </c>
      <c r="AK14" s="39">
        <v>242</v>
      </c>
      <c r="AL14" s="39">
        <v>47</v>
      </c>
      <c r="AM14" s="39">
        <v>272</v>
      </c>
      <c r="AN14" s="39">
        <v>216</v>
      </c>
      <c r="AO14" s="39">
        <v>192</v>
      </c>
      <c r="AP14" s="39">
        <v>210</v>
      </c>
      <c r="AQ14" s="39">
        <v>45</v>
      </c>
      <c r="AR14" s="39">
        <v>126</v>
      </c>
      <c r="AS14" s="39">
        <v>161</v>
      </c>
      <c r="AT14" s="39">
        <v>99</v>
      </c>
      <c r="AU14" s="39">
        <v>173</v>
      </c>
      <c r="AV14" s="39">
        <v>151</v>
      </c>
      <c r="AW14" s="39">
        <v>155</v>
      </c>
      <c r="AX14" s="39">
        <v>183</v>
      </c>
      <c r="AY14" s="39">
        <v>85</v>
      </c>
      <c r="AZ14" s="39">
        <v>0</v>
      </c>
      <c r="BA14" s="39">
        <v>0</v>
      </c>
      <c r="BB14" s="39">
        <v>0</v>
      </c>
      <c r="BC14" s="39">
        <v>0</v>
      </c>
      <c r="BD14" s="39">
        <v>564</v>
      </c>
      <c r="BE14" s="39">
        <v>672</v>
      </c>
      <c r="BF14" s="39">
        <v>630</v>
      </c>
      <c r="BG14" s="39">
        <v>593</v>
      </c>
      <c r="BH14" s="39">
        <v>576</v>
      </c>
      <c r="BI14" s="39">
        <v>582</v>
      </c>
      <c r="BJ14" s="39">
        <v>572</v>
      </c>
      <c r="BK14" s="39">
        <v>483</v>
      </c>
      <c r="BL14" s="39">
        <v>564</v>
      </c>
      <c r="BM14" s="39">
        <v>590</v>
      </c>
      <c r="BN14" s="39">
        <v>525</v>
      </c>
      <c r="BO14" s="39">
        <v>528</v>
      </c>
      <c r="BP14" s="121"/>
    </row>
    <row r="15" spans="1:80" s="41" customFormat="1" ht="8.15" customHeight="1" thickTop="1" thickBot="1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s="3" customFormat="1" ht="50.15" customHeight="1" thickTop="1" thickBot="1" x14ac:dyDescent="0.3">
      <c r="A16" s="118">
        <f>'PANEL DE CONTROL DISTRITAL'!A15</f>
        <v>3</v>
      </c>
      <c r="B16" s="122" t="str">
        <f>'PANEL DE CONTROL DISTRITAL'!B15</f>
        <v>TRANSFERENCIA DE LA INFORMACIÓN</v>
      </c>
      <c r="C16" s="117" t="str">
        <f>'PANEL DE CONTROL DISTRITAL'!C15</f>
        <v>Responsable de Módulo</v>
      </c>
      <c r="D16" s="123" t="str">
        <f>'PANEL DE CONTROL DISTRITAL'!D15</f>
        <v>Reenvíos exitosos =</v>
      </c>
      <c r="E16" s="117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5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121">
        <f>IFERROR(SUM(I16:BO16)/SUM(I17:BO17),1)</f>
        <v>1</v>
      </c>
    </row>
    <row r="17" spans="1:80" s="3" customFormat="1" ht="50.15" customHeight="1" thickTop="1" thickBot="1" x14ac:dyDescent="0.3">
      <c r="A17" s="118"/>
      <c r="B17" s="122"/>
      <c r="C17" s="117"/>
      <c r="D17" s="123"/>
      <c r="E17" s="117"/>
      <c r="F17" s="124"/>
      <c r="G17" s="125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121"/>
    </row>
    <row r="18" spans="1:80" s="41" customFormat="1" ht="8.15" customHeight="1" thickTop="1" thickBot="1" x14ac:dyDescent="0.3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s="3" customFormat="1" ht="50.15" customHeight="1" thickTop="1" thickBot="1" x14ac:dyDescent="0.3">
      <c r="A19" s="118">
        <f>'PANEL DE CONTROL DISTRITAL'!A18</f>
        <v>4</v>
      </c>
      <c r="B19" s="122" t="str">
        <f>'PANEL DE CONTROL DISTRITAL'!B18</f>
        <v>CONCILIACIÓN DE CREDENCIALES PARA VOTAR</v>
      </c>
      <c r="C19" s="117" t="str">
        <f>'PANEL DE CONTROL DISTRITAL'!C18</f>
        <v>Responsable de Módulo</v>
      </c>
      <c r="D19" s="123" t="str">
        <f>'PANEL DE CONTROL DISTRITAL'!D18</f>
        <v xml:space="preserve">Credenciales disponibles para entrega = </v>
      </c>
      <c r="E19" s="117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5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398</v>
      </c>
      <c r="K19" s="26">
        <v>419</v>
      </c>
      <c r="L19" s="26">
        <v>194</v>
      </c>
      <c r="M19" s="26">
        <v>426</v>
      </c>
      <c r="N19" s="26">
        <v>260</v>
      </c>
      <c r="O19" s="26">
        <v>360</v>
      </c>
      <c r="P19" s="26">
        <v>364</v>
      </c>
      <c r="Q19" s="26">
        <v>350</v>
      </c>
      <c r="R19" s="26">
        <v>373</v>
      </c>
      <c r="S19" s="26">
        <v>300</v>
      </c>
      <c r="T19" s="26">
        <v>382</v>
      </c>
      <c r="U19" s="26">
        <v>281</v>
      </c>
      <c r="V19" s="26">
        <v>525</v>
      </c>
      <c r="W19" s="26">
        <v>0</v>
      </c>
      <c r="X19" s="26">
        <v>503</v>
      </c>
      <c r="Y19" s="26">
        <v>380</v>
      </c>
      <c r="Z19" s="26">
        <v>241</v>
      </c>
      <c r="AA19" s="26">
        <v>86</v>
      </c>
      <c r="AB19" s="26">
        <v>238</v>
      </c>
      <c r="AC19" s="26">
        <v>469</v>
      </c>
      <c r="AD19" s="26">
        <v>822</v>
      </c>
      <c r="AE19" s="26">
        <v>488</v>
      </c>
      <c r="AF19" s="26">
        <v>412</v>
      </c>
      <c r="AG19" s="26">
        <v>484</v>
      </c>
      <c r="AH19" s="26">
        <v>0</v>
      </c>
      <c r="AI19" s="26">
        <v>791</v>
      </c>
      <c r="AJ19" s="26">
        <v>722</v>
      </c>
      <c r="AK19" s="26">
        <v>259</v>
      </c>
      <c r="AL19" s="26">
        <v>0</v>
      </c>
      <c r="AM19" s="26">
        <v>314</v>
      </c>
      <c r="AN19" s="26">
        <v>231</v>
      </c>
      <c r="AO19" s="26">
        <v>173</v>
      </c>
      <c r="AP19" s="26">
        <v>167</v>
      </c>
      <c r="AQ19" s="26">
        <v>33</v>
      </c>
      <c r="AR19" s="26">
        <v>137</v>
      </c>
      <c r="AS19" s="26">
        <v>252</v>
      </c>
      <c r="AT19" s="26">
        <v>99</v>
      </c>
      <c r="AU19" s="26">
        <v>163</v>
      </c>
      <c r="AV19" s="26">
        <v>105</v>
      </c>
      <c r="AW19" s="26">
        <v>197</v>
      </c>
      <c r="AX19" s="26">
        <v>183</v>
      </c>
      <c r="AY19" s="26">
        <v>59</v>
      </c>
      <c r="AZ19" s="26">
        <v>104</v>
      </c>
      <c r="BA19" s="26">
        <v>0</v>
      </c>
      <c r="BB19" s="26">
        <v>0</v>
      </c>
      <c r="BC19" s="26">
        <v>0</v>
      </c>
      <c r="BD19" s="26">
        <v>265</v>
      </c>
      <c r="BE19" s="26">
        <v>678</v>
      </c>
      <c r="BF19" s="26">
        <v>632</v>
      </c>
      <c r="BG19" s="26">
        <v>485</v>
      </c>
      <c r="BH19" s="26">
        <v>681</v>
      </c>
      <c r="BI19" s="26">
        <v>0</v>
      </c>
      <c r="BJ19" s="26">
        <v>489</v>
      </c>
      <c r="BK19" s="26">
        <v>621</v>
      </c>
      <c r="BL19" s="26">
        <v>532</v>
      </c>
      <c r="BM19" s="26">
        <v>574</v>
      </c>
      <c r="BN19" s="26">
        <v>572</v>
      </c>
      <c r="BO19" s="26">
        <v>505</v>
      </c>
      <c r="BP19" s="121">
        <f>IFERROR(SUM(I19:BO19)/SUM(I20:BO20),0)</f>
        <v>0.99984026409669347</v>
      </c>
    </row>
    <row r="20" spans="1:80" s="3" customFormat="1" ht="50.15" customHeight="1" thickTop="1" thickBot="1" x14ac:dyDescent="0.3">
      <c r="A20" s="118"/>
      <c r="B20" s="122"/>
      <c r="C20" s="117"/>
      <c r="D20" s="123"/>
      <c r="E20" s="117"/>
      <c r="F20" s="124"/>
      <c r="G20" s="125"/>
      <c r="H20" s="28" t="str">
        <f>'PANEL DE CONTROL DISTRITAL'!H19</f>
        <v xml:space="preserve">Credenciales recibidas </v>
      </c>
      <c r="I20" s="39">
        <v>0</v>
      </c>
      <c r="J20" s="39">
        <v>398</v>
      </c>
      <c r="K20" s="39">
        <v>419</v>
      </c>
      <c r="L20" s="39">
        <v>194</v>
      </c>
      <c r="M20" s="39">
        <v>426</v>
      </c>
      <c r="N20" s="39">
        <v>260</v>
      </c>
      <c r="O20" s="39">
        <v>360</v>
      </c>
      <c r="P20" s="39">
        <v>364</v>
      </c>
      <c r="Q20" s="39">
        <v>350</v>
      </c>
      <c r="R20" s="39">
        <v>373</v>
      </c>
      <c r="S20" s="39">
        <v>300</v>
      </c>
      <c r="T20" s="39">
        <v>382</v>
      </c>
      <c r="U20" s="39">
        <v>281</v>
      </c>
      <c r="V20" s="39">
        <v>525</v>
      </c>
      <c r="W20" s="39">
        <v>0</v>
      </c>
      <c r="X20" s="39">
        <v>503</v>
      </c>
      <c r="Y20" s="39">
        <v>380</v>
      </c>
      <c r="Z20" s="39">
        <v>241</v>
      </c>
      <c r="AA20" s="39">
        <v>86</v>
      </c>
      <c r="AB20" s="39">
        <v>238</v>
      </c>
      <c r="AC20" s="39">
        <v>469</v>
      </c>
      <c r="AD20" s="39">
        <v>822</v>
      </c>
      <c r="AE20" s="39">
        <v>488</v>
      </c>
      <c r="AF20" s="39">
        <v>412</v>
      </c>
      <c r="AG20" s="39">
        <v>484</v>
      </c>
      <c r="AH20" s="39">
        <v>0</v>
      </c>
      <c r="AI20" s="39">
        <v>791</v>
      </c>
      <c r="AJ20" s="39">
        <v>722</v>
      </c>
      <c r="AK20" s="39">
        <v>259</v>
      </c>
      <c r="AL20" s="39">
        <v>0</v>
      </c>
      <c r="AM20" s="39">
        <v>314</v>
      </c>
      <c r="AN20" s="39">
        <v>231</v>
      </c>
      <c r="AO20" s="39">
        <v>173</v>
      </c>
      <c r="AP20" s="39">
        <v>167</v>
      </c>
      <c r="AQ20" s="39">
        <v>33</v>
      </c>
      <c r="AR20" s="39">
        <v>137</v>
      </c>
      <c r="AS20" s="39">
        <v>252</v>
      </c>
      <c r="AT20" s="39">
        <v>99</v>
      </c>
      <c r="AU20" s="39">
        <v>163</v>
      </c>
      <c r="AV20" s="39">
        <v>105</v>
      </c>
      <c r="AW20" s="39">
        <v>197</v>
      </c>
      <c r="AX20" s="39">
        <v>183</v>
      </c>
      <c r="AY20" s="39">
        <v>59</v>
      </c>
      <c r="AZ20" s="39">
        <v>104</v>
      </c>
      <c r="BA20" s="39">
        <v>0</v>
      </c>
      <c r="BB20" s="39">
        <v>0</v>
      </c>
      <c r="BC20" s="39">
        <v>0</v>
      </c>
      <c r="BD20" s="39">
        <v>265</v>
      </c>
      <c r="BE20" s="39">
        <v>678</v>
      </c>
      <c r="BF20" s="39">
        <v>632</v>
      </c>
      <c r="BG20" s="39">
        <v>485</v>
      </c>
      <c r="BH20" s="39">
        <v>684</v>
      </c>
      <c r="BI20" s="39">
        <v>0</v>
      </c>
      <c r="BJ20" s="39">
        <v>489</v>
      </c>
      <c r="BK20" s="39">
        <v>621</v>
      </c>
      <c r="BL20" s="39">
        <v>532</v>
      </c>
      <c r="BM20" s="39">
        <v>574</v>
      </c>
      <c r="BN20" s="39">
        <v>572</v>
      </c>
      <c r="BO20" s="39">
        <v>505</v>
      </c>
      <c r="BP20" s="121"/>
    </row>
    <row r="21" spans="1:80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5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s="3" customFormat="1" ht="50.15" customHeight="1" thickTop="1" thickBot="1" x14ac:dyDescent="0.3">
      <c r="A22" s="118">
        <f>'PANEL DE CONTROL DISTRITAL'!A21</f>
        <v>5</v>
      </c>
      <c r="B22" s="122" t="str">
        <f>'PANEL DE CONTROL DISTRITAL'!B21</f>
        <v>CONCILIACIÓN DE CREDENCIALES PARA VOTAR</v>
      </c>
      <c r="C22" s="117" t="str">
        <f>'PANEL DE CONTROL DISTRITAL'!C21</f>
        <v>Responsable de Módulo</v>
      </c>
      <c r="D22" s="123" t="str">
        <f>'PANEL DE CONTROL DISTRITAL'!D21</f>
        <v xml:space="preserve">Arqueo de Credenciales = </v>
      </c>
      <c r="E22" s="117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5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523</v>
      </c>
      <c r="K22" s="26">
        <v>536</v>
      </c>
      <c r="L22" s="26">
        <v>359</v>
      </c>
      <c r="M22" s="26">
        <v>524</v>
      </c>
      <c r="N22" s="26">
        <v>446</v>
      </c>
      <c r="O22" s="26">
        <v>502</v>
      </c>
      <c r="P22" s="26">
        <v>520</v>
      </c>
      <c r="Q22" s="26">
        <v>499</v>
      </c>
      <c r="R22" s="26">
        <v>564</v>
      </c>
      <c r="S22" s="26">
        <v>479</v>
      </c>
      <c r="T22" s="26">
        <v>533</v>
      </c>
      <c r="U22" s="26">
        <v>446</v>
      </c>
      <c r="V22" s="26">
        <v>593</v>
      </c>
      <c r="W22" s="26">
        <v>0</v>
      </c>
      <c r="X22" s="26">
        <v>568</v>
      </c>
      <c r="Y22" s="26">
        <v>529</v>
      </c>
      <c r="Z22" s="26">
        <v>435</v>
      </c>
      <c r="AA22" s="26">
        <v>420</v>
      </c>
      <c r="AB22" s="26">
        <v>485</v>
      </c>
      <c r="AC22" s="26">
        <v>544</v>
      </c>
      <c r="AD22" s="26">
        <v>798</v>
      </c>
      <c r="AE22" s="26">
        <v>575</v>
      </c>
      <c r="AF22" s="26">
        <v>424</v>
      </c>
      <c r="AG22" s="26">
        <v>354</v>
      </c>
      <c r="AH22" s="26">
        <v>345</v>
      </c>
      <c r="AI22" s="26">
        <v>719</v>
      </c>
      <c r="AJ22" s="26">
        <v>496</v>
      </c>
      <c r="AK22" s="26">
        <v>454</v>
      </c>
      <c r="AL22" s="26">
        <v>429</v>
      </c>
      <c r="AM22" s="26">
        <v>409</v>
      </c>
      <c r="AN22" s="26">
        <v>375</v>
      </c>
      <c r="AO22" s="26">
        <v>351</v>
      </c>
      <c r="AP22" s="26">
        <v>246</v>
      </c>
      <c r="AQ22" s="26">
        <v>167</v>
      </c>
      <c r="AR22" s="26">
        <v>161</v>
      </c>
      <c r="AS22" s="26">
        <v>208</v>
      </c>
      <c r="AT22" s="26">
        <v>197</v>
      </c>
      <c r="AU22" s="26">
        <v>198</v>
      </c>
      <c r="AV22" s="26">
        <v>148</v>
      </c>
      <c r="AW22" s="26">
        <v>198</v>
      </c>
      <c r="AX22" s="26">
        <v>184</v>
      </c>
      <c r="AY22" s="26">
        <v>174</v>
      </c>
      <c r="AZ22" s="26">
        <v>135</v>
      </c>
      <c r="BA22" s="26">
        <v>0</v>
      </c>
      <c r="BB22" s="26">
        <v>0</v>
      </c>
      <c r="BC22" s="26">
        <v>0</v>
      </c>
      <c r="BD22" s="26">
        <v>341</v>
      </c>
      <c r="BE22" s="26">
        <v>754</v>
      </c>
      <c r="BF22" s="26">
        <v>788</v>
      </c>
      <c r="BG22" s="26">
        <v>669</v>
      </c>
      <c r="BH22" s="26">
        <v>738</v>
      </c>
      <c r="BI22" s="26">
        <v>583</v>
      </c>
      <c r="BJ22" s="26">
        <v>678</v>
      </c>
      <c r="BK22" s="26">
        <v>712</v>
      </c>
      <c r="BL22" s="26">
        <v>744</v>
      </c>
      <c r="BM22" s="26">
        <v>749</v>
      </c>
      <c r="BN22" s="26">
        <v>755</v>
      </c>
      <c r="BO22" s="26">
        <v>660</v>
      </c>
      <c r="BP22" s="121">
        <f>IFERROR(SUM(I22:BO22)/SUM(I23:BO23),0)</f>
        <v>1</v>
      </c>
    </row>
    <row r="23" spans="1:80" s="3" customFormat="1" ht="50.15" customHeight="1" thickTop="1" thickBot="1" x14ac:dyDescent="0.3">
      <c r="A23" s="118"/>
      <c r="B23" s="122"/>
      <c r="C23" s="117"/>
      <c r="D23" s="123"/>
      <c r="E23" s="117"/>
      <c r="F23" s="124"/>
      <c r="G23" s="125"/>
      <c r="H23" s="28" t="str">
        <f>'PANEL DE CONTROL DISTRITAL'!H22</f>
        <v>Credenciales disponibles registradas en SIIRFE</v>
      </c>
      <c r="I23" s="39">
        <v>0</v>
      </c>
      <c r="J23" s="39">
        <v>523</v>
      </c>
      <c r="K23" s="39">
        <v>536</v>
      </c>
      <c r="L23" s="39">
        <v>359</v>
      </c>
      <c r="M23" s="39">
        <v>524</v>
      </c>
      <c r="N23" s="39">
        <v>446</v>
      </c>
      <c r="O23" s="39">
        <v>502</v>
      </c>
      <c r="P23" s="39">
        <v>520</v>
      </c>
      <c r="Q23" s="39">
        <v>499</v>
      </c>
      <c r="R23" s="39">
        <v>564</v>
      </c>
      <c r="S23" s="39">
        <v>479</v>
      </c>
      <c r="T23" s="39">
        <v>533</v>
      </c>
      <c r="U23" s="39">
        <v>446</v>
      </c>
      <c r="V23" s="39">
        <v>593</v>
      </c>
      <c r="W23" s="39">
        <v>0</v>
      </c>
      <c r="X23" s="39">
        <v>568</v>
      </c>
      <c r="Y23" s="39">
        <v>529</v>
      </c>
      <c r="Z23" s="39">
        <v>435</v>
      </c>
      <c r="AA23" s="39">
        <v>420</v>
      </c>
      <c r="AB23" s="39">
        <v>485</v>
      </c>
      <c r="AC23" s="39">
        <v>544</v>
      </c>
      <c r="AD23" s="39">
        <v>798</v>
      </c>
      <c r="AE23" s="39">
        <v>575</v>
      </c>
      <c r="AF23" s="39">
        <v>424</v>
      </c>
      <c r="AG23" s="39">
        <v>354</v>
      </c>
      <c r="AH23" s="39">
        <v>345</v>
      </c>
      <c r="AI23" s="39">
        <v>719</v>
      </c>
      <c r="AJ23" s="39">
        <v>496</v>
      </c>
      <c r="AK23" s="39">
        <v>454</v>
      </c>
      <c r="AL23" s="39">
        <v>429</v>
      </c>
      <c r="AM23" s="39">
        <v>409</v>
      </c>
      <c r="AN23" s="39">
        <v>375</v>
      </c>
      <c r="AO23" s="39">
        <v>351</v>
      </c>
      <c r="AP23" s="39">
        <v>246</v>
      </c>
      <c r="AQ23" s="39">
        <v>167</v>
      </c>
      <c r="AR23" s="39">
        <v>161</v>
      </c>
      <c r="AS23" s="39">
        <v>208</v>
      </c>
      <c r="AT23" s="39">
        <v>197</v>
      </c>
      <c r="AU23" s="39">
        <v>198</v>
      </c>
      <c r="AV23" s="39">
        <v>148</v>
      </c>
      <c r="AW23" s="39">
        <v>198</v>
      </c>
      <c r="AX23" s="39">
        <v>184</v>
      </c>
      <c r="AY23" s="39">
        <v>174</v>
      </c>
      <c r="AZ23" s="39">
        <v>135</v>
      </c>
      <c r="BA23" s="39">
        <v>0</v>
      </c>
      <c r="BB23" s="39">
        <v>0</v>
      </c>
      <c r="BC23" s="39">
        <v>0</v>
      </c>
      <c r="BD23" s="39">
        <v>341</v>
      </c>
      <c r="BE23" s="39">
        <v>754</v>
      </c>
      <c r="BF23" s="39">
        <v>788</v>
      </c>
      <c r="BG23" s="39">
        <v>669</v>
      </c>
      <c r="BH23" s="39">
        <v>738</v>
      </c>
      <c r="BI23" s="39">
        <v>583</v>
      </c>
      <c r="BJ23" s="39">
        <v>678</v>
      </c>
      <c r="BK23" s="39">
        <v>712</v>
      </c>
      <c r="BL23" s="39">
        <v>744</v>
      </c>
      <c r="BM23" s="39">
        <v>749</v>
      </c>
      <c r="BN23" s="39">
        <v>755</v>
      </c>
      <c r="BO23" s="39">
        <v>660</v>
      </c>
      <c r="BP23" s="121"/>
    </row>
    <row r="24" spans="1:80" s="4" customFormat="1" ht="15" thickTop="1" thickBo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</row>
    <row r="25" spans="1:80" ht="50.15" customHeight="1" thickTop="1" thickBot="1" x14ac:dyDescent="0.3">
      <c r="A25" s="118">
        <f>'PANEL DE CONTROL DISTRITAL'!A24</f>
        <v>6</v>
      </c>
      <c r="B25" s="122" t="str">
        <f>'PANEL DE CONTROL DISTRITAL'!B24</f>
        <v>ENTREGA DE LA CREDENCIAL PARA VOTAR</v>
      </c>
      <c r="C25" s="117" t="str">
        <f>'PANEL DE CONTROL DISTRITAL'!C24</f>
        <v>Operador de Equipo Tecnológico</v>
      </c>
      <c r="D25" s="123" t="str">
        <f>'PANEL DE CONTROL DISTRITAL'!D24</f>
        <v xml:space="preserve">Efectividad de entrega de CPV en MAC = </v>
      </c>
      <c r="E25" s="117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5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376</v>
      </c>
      <c r="K25" s="26">
        <v>406</v>
      </c>
      <c r="L25" s="26">
        <v>371</v>
      </c>
      <c r="M25" s="26">
        <v>261</v>
      </c>
      <c r="N25" s="26">
        <v>338</v>
      </c>
      <c r="O25" s="26">
        <v>304</v>
      </c>
      <c r="P25" s="26">
        <v>344</v>
      </c>
      <c r="Q25" s="26">
        <v>371</v>
      </c>
      <c r="R25" s="26">
        <v>308</v>
      </c>
      <c r="S25" s="26">
        <v>385</v>
      </c>
      <c r="T25" s="26">
        <v>328</v>
      </c>
      <c r="U25" s="26">
        <v>368</v>
      </c>
      <c r="V25" s="26">
        <v>378</v>
      </c>
      <c r="W25" s="26">
        <v>0</v>
      </c>
      <c r="X25" s="26">
        <v>492</v>
      </c>
      <c r="Y25" s="26">
        <v>419</v>
      </c>
      <c r="Z25" s="26">
        <v>334</v>
      </c>
      <c r="AA25" s="26">
        <v>101</v>
      </c>
      <c r="AB25" s="26">
        <v>173</v>
      </c>
      <c r="AC25" s="26">
        <v>410</v>
      </c>
      <c r="AD25" s="26">
        <v>568</v>
      </c>
      <c r="AE25" s="26">
        <v>711</v>
      </c>
      <c r="AF25" s="26">
        <v>563</v>
      </c>
      <c r="AG25" s="26">
        <v>554</v>
      </c>
      <c r="AH25" s="26">
        <v>9</v>
      </c>
      <c r="AI25" s="26">
        <v>417</v>
      </c>
      <c r="AJ25" s="26">
        <v>945</v>
      </c>
      <c r="AK25" s="26">
        <v>291</v>
      </c>
      <c r="AL25" s="26">
        <v>25</v>
      </c>
      <c r="AM25" s="26">
        <v>334</v>
      </c>
      <c r="AN25" s="26">
        <v>265</v>
      </c>
      <c r="AO25" s="26">
        <v>197</v>
      </c>
      <c r="AP25" s="26">
        <v>272</v>
      </c>
      <c r="AQ25" s="26">
        <v>68</v>
      </c>
      <c r="AR25" s="26">
        <v>143</v>
      </c>
      <c r="AS25" s="26">
        <v>205</v>
      </c>
      <c r="AT25" s="26">
        <v>110</v>
      </c>
      <c r="AU25" s="26">
        <v>162</v>
      </c>
      <c r="AV25" s="26">
        <v>155</v>
      </c>
      <c r="AW25" s="26">
        <v>147</v>
      </c>
      <c r="AX25" s="26">
        <v>197</v>
      </c>
      <c r="AY25" s="26">
        <v>69</v>
      </c>
      <c r="AZ25" s="26">
        <v>143</v>
      </c>
      <c r="BA25" s="26">
        <v>75</v>
      </c>
      <c r="BB25" s="26">
        <v>0</v>
      </c>
      <c r="BC25" s="26">
        <v>0</v>
      </c>
      <c r="BD25" s="26">
        <v>21</v>
      </c>
      <c r="BE25" s="26">
        <v>265</v>
      </c>
      <c r="BF25" s="26">
        <v>598</v>
      </c>
      <c r="BG25" s="26">
        <v>603</v>
      </c>
      <c r="BH25" s="26">
        <v>604</v>
      </c>
      <c r="BI25" s="26">
        <v>557</v>
      </c>
      <c r="BJ25" s="26">
        <v>574</v>
      </c>
      <c r="BK25" s="26">
        <v>587</v>
      </c>
      <c r="BL25" s="26">
        <v>500</v>
      </c>
      <c r="BM25" s="26">
        <v>568</v>
      </c>
      <c r="BN25" s="26">
        <v>566</v>
      </c>
      <c r="BO25" s="26">
        <v>600</v>
      </c>
      <c r="BP25" s="121">
        <f>IFERROR(SUM(I25:BO25)/SUM(I26:BO26),0)</f>
        <v>0.99921671018276759</v>
      </c>
    </row>
    <row r="26" spans="1:80" ht="50.15" customHeight="1" thickTop="1" thickBot="1" x14ac:dyDescent="0.3">
      <c r="A26" s="118"/>
      <c r="B26" s="122"/>
      <c r="C26" s="117"/>
      <c r="D26" s="123"/>
      <c r="E26" s="117"/>
      <c r="F26" s="124"/>
      <c r="G26" s="125"/>
      <c r="H26" s="28" t="str">
        <f>'PANEL DE CONTROL DISTRITAL'!H25</f>
        <v>Total de ciudadanas y ciudadanos que acuden al MAC a recoger su credencial</v>
      </c>
      <c r="I26" s="39">
        <v>0</v>
      </c>
      <c r="J26" s="39">
        <v>376</v>
      </c>
      <c r="K26" s="39">
        <v>406</v>
      </c>
      <c r="L26" s="39">
        <v>371</v>
      </c>
      <c r="M26" s="39">
        <v>261</v>
      </c>
      <c r="N26" s="39">
        <v>338</v>
      </c>
      <c r="O26" s="39">
        <v>304</v>
      </c>
      <c r="P26" s="39">
        <v>344</v>
      </c>
      <c r="Q26" s="39">
        <v>371</v>
      </c>
      <c r="R26" s="39">
        <v>308</v>
      </c>
      <c r="S26" s="39">
        <v>385</v>
      </c>
      <c r="T26" s="39">
        <v>328</v>
      </c>
      <c r="U26" s="39">
        <v>368</v>
      </c>
      <c r="V26" s="39">
        <v>378</v>
      </c>
      <c r="W26" s="39">
        <v>0</v>
      </c>
      <c r="X26" s="39">
        <v>492</v>
      </c>
      <c r="Y26" s="39">
        <v>419</v>
      </c>
      <c r="Z26" s="39">
        <v>334</v>
      </c>
      <c r="AA26" s="39">
        <v>101</v>
      </c>
      <c r="AB26" s="39">
        <v>173</v>
      </c>
      <c r="AC26" s="39">
        <v>410</v>
      </c>
      <c r="AD26" s="39">
        <v>568</v>
      </c>
      <c r="AE26" s="39">
        <v>706</v>
      </c>
      <c r="AF26" s="39">
        <v>578</v>
      </c>
      <c r="AG26" s="39">
        <v>553</v>
      </c>
      <c r="AH26" s="39">
        <v>8</v>
      </c>
      <c r="AI26" s="39">
        <v>418</v>
      </c>
      <c r="AJ26" s="39">
        <v>950</v>
      </c>
      <c r="AK26" s="39">
        <v>295</v>
      </c>
      <c r="AL26" s="39">
        <v>25</v>
      </c>
      <c r="AM26" s="39">
        <v>330</v>
      </c>
      <c r="AN26" s="39">
        <v>266</v>
      </c>
      <c r="AO26" s="39">
        <v>197</v>
      </c>
      <c r="AP26" s="39">
        <v>272</v>
      </c>
      <c r="AQ26" s="39">
        <v>68</v>
      </c>
      <c r="AR26" s="39">
        <v>121</v>
      </c>
      <c r="AS26" s="39">
        <v>205</v>
      </c>
      <c r="AT26" s="39">
        <v>111</v>
      </c>
      <c r="AU26" s="39">
        <v>164</v>
      </c>
      <c r="AV26" s="39">
        <v>156</v>
      </c>
      <c r="AW26" s="39">
        <v>148</v>
      </c>
      <c r="AX26" s="39">
        <v>197</v>
      </c>
      <c r="AY26" s="39">
        <v>69</v>
      </c>
      <c r="AZ26" s="39">
        <v>143</v>
      </c>
      <c r="BA26" s="39">
        <v>75</v>
      </c>
      <c r="BB26" s="39">
        <v>0</v>
      </c>
      <c r="BC26" s="39">
        <v>0</v>
      </c>
      <c r="BD26" s="39">
        <v>21</v>
      </c>
      <c r="BE26" s="39">
        <v>267</v>
      </c>
      <c r="BF26" s="39">
        <v>601</v>
      </c>
      <c r="BG26" s="39">
        <v>603</v>
      </c>
      <c r="BH26" s="39">
        <v>608</v>
      </c>
      <c r="BI26" s="39">
        <v>559</v>
      </c>
      <c r="BJ26" s="39">
        <v>575</v>
      </c>
      <c r="BK26" s="39">
        <v>589</v>
      </c>
      <c r="BL26" s="39">
        <v>501</v>
      </c>
      <c r="BM26" s="39">
        <v>568</v>
      </c>
      <c r="BN26" s="39">
        <v>566</v>
      </c>
      <c r="BO26" s="39">
        <v>602</v>
      </c>
      <c r="BP26" s="121"/>
    </row>
    <row r="27" spans="1:80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15"/>
    </row>
    <row r="28" spans="1:80" ht="15.75" customHeight="1" x14ac:dyDescent="0.25">
      <c r="H28" s="53"/>
    </row>
    <row r="29" spans="1:80" ht="15.75" customHeight="1" x14ac:dyDescent="0.25">
      <c r="H29" s="53"/>
      <c r="I29" s="132" t="s">
        <v>27</v>
      </c>
      <c r="J29" s="132"/>
      <c r="K29" s="132"/>
      <c r="L29" s="132"/>
    </row>
    <row r="30" spans="1:80" ht="15.75" customHeight="1" x14ac:dyDescent="0.25">
      <c r="H30" s="53"/>
      <c r="I30" s="9"/>
      <c r="J30" s="10" t="s">
        <v>25</v>
      </c>
      <c r="K30" s="10"/>
      <c r="L30" s="10"/>
    </row>
    <row r="31" spans="1:80" ht="39" customHeight="1" x14ac:dyDescent="0.25">
      <c r="H31" s="53"/>
      <c r="I31" s="11"/>
      <c r="J31" s="10" t="s">
        <v>26</v>
      </c>
      <c r="K31" s="10"/>
      <c r="L31" s="10"/>
    </row>
    <row r="32" spans="1:80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33" t="s">
        <v>22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2:13" ht="30" customHeight="1" thickTop="1" thickBot="1" x14ac:dyDescent="0.3">
      <c r="B35" s="135" t="s">
        <v>23</v>
      </c>
      <c r="C35" s="135"/>
      <c r="D35" s="135"/>
      <c r="E35" s="135"/>
      <c r="F35" s="135"/>
      <c r="G35" s="136"/>
      <c r="H35" s="137" t="s">
        <v>24</v>
      </c>
      <c r="I35" s="135"/>
      <c r="J35" s="135"/>
      <c r="K35" s="135"/>
      <c r="L35" s="135"/>
      <c r="M35" s="136"/>
    </row>
    <row r="36" spans="2:13" ht="30" customHeight="1" thickTop="1" x14ac:dyDescent="0.25">
      <c r="B36" s="126"/>
      <c r="C36" s="127"/>
      <c r="D36" s="127"/>
      <c r="E36" s="127"/>
      <c r="F36" s="127"/>
      <c r="G36" s="128"/>
      <c r="H36" s="126"/>
      <c r="I36" s="127"/>
      <c r="J36" s="127"/>
      <c r="K36" s="127"/>
      <c r="L36" s="127"/>
      <c r="M36" s="128"/>
    </row>
    <row r="37" spans="2:13" ht="30" customHeight="1" thickBot="1" x14ac:dyDescent="0.3">
      <c r="B37" s="129"/>
      <c r="C37" s="130"/>
      <c r="D37" s="130"/>
      <c r="E37" s="130"/>
      <c r="F37" s="130"/>
      <c r="G37" s="131"/>
      <c r="H37" s="129"/>
      <c r="I37" s="130"/>
      <c r="J37" s="130"/>
      <c r="K37" s="130"/>
      <c r="L37" s="130"/>
      <c r="M37" s="131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BP1"/>
    <mergeCell ref="F2:G2"/>
    <mergeCell ref="A4:BP4"/>
    <mergeCell ref="A5:BP5"/>
    <mergeCell ref="F10:F11"/>
    <mergeCell ref="G10:G11"/>
    <mergeCell ref="BP10:BP11"/>
    <mergeCell ref="A6:A9"/>
    <mergeCell ref="B6:H6"/>
    <mergeCell ref="I6:BO6"/>
    <mergeCell ref="BP6:BP9"/>
    <mergeCell ref="B7:D7"/>
    <mergeCell ref="E7:H7"/>
    <mergeCell ref="I7:BO7"/>
    <mergeCell ref="B8:BO8"/>
    <mergeCell ref="A12:BP12"/>
    <mergeCell ref="A10:A11"/>
    <mergeCell ref="B10:B11"/>
    <mergeCell ref="C10:C11"/>
    <mergeCell ref="D10:D11"/>
    <mergeCell ref="E10:E11"/>
    <mergeCell ref="F13:F14"/>
    <mergeCell ref="G13:G14"/>
    <mergeCell ref="BP13:BP14"/>
    <mergeCell ref="A15:BP15"/>
    <mergeCell ref="A13:A14"/>
    <mergeCell ref="B13:B14"/>
    <mergeCell ref="C13:C14"/>
    <mergeCell ref="D13:D14"/>
    <mergeCell ref="E13:E14"/>
    <mergeCell ref="F16:F17"/>
    <mergeCell ref="G16:G17"/>
    <mergeCell ref="BP16:BP17"/>
    <mergeCell ref="A18:BP18"/>
    <mergeCell ref="A16:A17"/>
    <mergeCell ref="B16:B17"/>
    <mergeCell ref="C16:C17"/>
    <mergeCell ref="D16:D17"/>
    <mergeCell ref="E16:E17"/>
    <mergeCell ref="E22:E23"/>
    <mergeCell ref="G19:G20"/>
    <mergeCell ref="BP19:BP20"/>
    <mergeCell ref="A19:A20"/>
    <mergeCell ref="B19:B20"/>
    <mergeCell ref="C19:C20"/>
    <mergeCell ref="D19:D20"/>
    <mergeCell ref="E19:E20"/>
    <mergeCell ref="F19:F20"/>
    <mergeCell ref="F22:F23"/>
    <mergeCell ref="G22:G23"/>
    <mergeCell ref="BP22:BP23"/>
    <mergeCell ref="A22:A23"/>
    <mergeCell ref="B22:B23"/>
    <mergeCell ref="C22:C23"/>
    <mergeCell ref="D22:D23"/>
    <mergeCell ref="G25:G26"/>
    <mergeCell ref="BP25:BP26"/>
    <mergeCell ref="A24:BP24"/>
    <mergeCell ref="A25:A26"/>
    <mergeCell ref="B25:B26"/>
    <mergeCell ref="C25:C26"/>
    <mergeCell ref="D25:D26"/>
    <mergeCell ref="E25:E26"/>
    <mergeCell ref="F25:F26"/>
  </mergeCells>
  <phoneticPr fontId="29" type="noConversion"/>
  <conditionalFormatting sqref="I21:BO21">
    <cfRule type="colorScale" priority="43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P10">
    <cfRule type="cellIs" dxfId="33" priority="18" operator="greaterThan">
      <formula>95%</formula>
    </cfRule>
    <cfRule type="cellIs" dxfId="32" priority="19" operator="greaterThanOrEqual">
      <formula>90%</formula>
    </cfRule>
    <cfRule type="cellIs" dxfId="31" priority="20" operator="lessThan">
      <formula>89.99%</formula>
    </cfRule>
  </conditionalFormatting>
  <conditionalFormatting sqref="BP13">
    <cfRule type="cellIs" dxfId="30" priority="15" operator="greaterThan">
      <formula>95%</formula>
    </cfRule>
    <cfRule type="cellIs" dxfId="29" priority="16" operator="greaterThanOrEqual">
      <formula>90%</formula>
    </cfRule>
    <cfRule type="cellIs" dxfId="28" priority="17" operator="lessThan">
      <formula>89.99%</formula>
    </cfRule>
  </conditionalFormatting>
  <conditionalFormatting sqref="BP16">
    <cfRule type="cellIs" dxfId="27" priority="12" operator="greaterThan">
      <formula>95%</formula>
    </cfRule>
    <cfRule type="cellIs" dxfId="26" priority="13" operator="greaterThanOrEqual">
      <formula>90%</formula>
    </cfRule>
    <cfRule type="cellIs" dxfId="25" priority="14" operator="lessThan">
      <formula>89.99%</formula>
    </cfRule>
  </conditionalFormatting>
  <conditionalFormatting sqref="BP19">
    <cfRule type="cellIs" dxfId="24" priority="9" operator="greaterThan">
      <formula>95%</formula>
    </cfRule>
    <cfRule type="cellIs" dxfId="23" priority="10" operator="greaterThanOrEqual">
      <formula>90%</formula>
    </cfRule>
    <cfRule type="cellIs" dxfId="22" priority="11" operator="lessThan">
      <formula>89.99%</formula>
    </cfRule>
  </conditionalFormatting>
  <conditionalFormatting sqref="BP22">
    <cfRule type="cellIs" dxfId="21" priority="1" operator="greaterThanOrEqual">
      <formula>100%</formula>
    </cfRule>
    <cfRule type="cellIs" dxfId="20" priority="2" operator="lessThan">
      <formula>99.99%</formula>
    </cfRule>
  </conditionalFormatting>
  <conditionalFormatting sqref="BP25">
    <cfRule type="cellIs" dxfId="19" priority="3" operator="greaterThan">
      <formula>95%</formula>
    </cfRule>
    <cfRule type="cellIs" dxfId="18" priority="4" operator="greaterThanOrEqual">
      <formula>90%</formula>
    </cfRule>
    <cfRule type="cellIs" dxfId="17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FDA30875-ACE8-40F0-BC86-BCBBD4D68FB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85E0A-896A-4DE9-8F71-746092AC2565}">
  <ds:schemaRefs>
    <ds:schemaRef ds:uri="http://purl.org/dc/elements/1.1/"/>
    <ds:schemaRef ds:uri="d4ea72f7-698a-4710-9b83-5c5b7609dc8a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PANEL DE CONTROL DISTRITAL</vt:lpstr>
      <vt:lpstr>030151</vt:lpstr>
      <vt:lpstr>030152</vt:lpstr>
      <vt:lpstr>030153</vt:lpstr>
      <vt:lpstr>030154</vt:lpstr>
      <vt:lpstr>030155</vt:lpstr>
      <vt:lpstr>030156</vt:lpstr>
      <vt:lpstr>030157</vt:lpstr>
      <vt:lpstr>030251</vt:lpstr>
      <vt:lpstr>030252</vt:lpstr>
      <vt:lpstr>'030151'!Títulos_a_imprimir</vt:lpstr>
      <vt:lpstr>'030152'!Títulos_a_imprimir</vt:lpstr>
      <vt:lpstr>'030153'!Títulos_a_imprimir</vt:lpstr>
      <vt:lpstr>'030154'!Títulos_a_imprimir</vt:lpstr>
      <vt:lpstr>'030155'!Títulos_a_imprimir</vt:lpstr>
      <vt:lpstr>'030156'!Títulos_a_imprimir</vt:lpstr>
      <vt:lpstr>'030157'!Títulos_a_imprimir</vt:lpstr>
      <vt:lpstr>'030251'!Títulos_a_imprimir</vt:lpstr>
      <vt:lpstr>'030252'!Títulos_a_imprimir</vt:lpstr>
      <vt:lpstr>'PANEL DE CONTROL DISTRITAL'!Títulos_a_imprimir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Sánchez Sánchez</dc:creator>
  <cp:lastModifiedBy>FALCON  KAREN GUADALUPE</cp:lastModifiedBy>
  <cp:lastPrinted>2020-12-16T08:17:36Z</cp:lastPrinted>
  <dcterms:created xsi:type="dcterms:W3CDTF">2017-02-09T16:44:50Z</dcterms:created>
  <dcterms:modified xsi:type="dcterms:W3CDTF">2025-09-26T18:17:35Z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